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665" tabRatio="1000" activeTab="0"/>
  </bookViews>
  <sheets>
    <sheet name="ELİT 1.GRUP" sheetId="1" r:id="rId1"/>
    <sheet name="ELİT 2.GRUP " sheetId="2" r:id="rId2"/>
    <sheet name="ELİT 3.GRUP " sheetId="3" r:id="rId3"/>
    <sheet name="ELİT 4.GRUP " sheetId="4" r:id="rId4"/>
    <sheet name="1.KÜME 1.GRUP " sheetId="5" r:id="rId5"/>
    <sheet name="1.KÜME 2.GRUP" sheetId="6" r:id="rId6"/>
    <sheet name="1.KÜME 3.GRUP " sheetId="7" r:id="rId7"/>
    <sheet name="1.KÜME 4.GRUP " sheetId="8" r:id="rId8"/>
    <sheet name="1.KÜME 5.GRUP" sheetId="9" r:id="rId9"/>
    <sheet name="1.KÜME 6.GRUP" sheetId="10" r:id="rId10"/>
    <sheet name="GENEL" sheetId="11" r:id="rId11"/>
  </sheets>
  <definedNames>
    <definedName name="_xlnm.Print_Area" localSheetId="4">'1.KÜME 1.GRUP '!$A$1:$L$156</definedName>
    <definedName name="_xlnm.Print_Area" localSheetId="5">'1.KÜME 2.GRUP'!$A$1:$L$112</definedName>
    <definedName name="_xlnm.Print_Area" localSheetId="6">'1.KÜME 3.GRUP '!$A$1:$L$112</definedName>
    <definedName name="_xlnm.Print_Area" localSheetId="7">'1.KÜME 4.GRUP '!$A$1:$L$156</definedName>
    <definedName name="_xlnm.Print_Area" localSheetId="8">'1.KÜME 5.GRUP'!$A$1:$L$112</definedName>
    <definedName name="_xlnm.Print_Area" localSheetId="9">'1.KÜME 6.GRUP'!$A$1:$L$112</definedName>
    <definedName name="_xlnm.Print_Area" localSheetId="0">'ELİT 1.GRUP'!$A$1:$L$156</definedName>
    <definedName name="_xlnm.Print_Area" localSheetId="1">'ELİT 2.GRUP '!$A$1:$L$156</definedName>
    <definedName name="_xlnm.Print_Area" localSheetId="2">'ELİT 3.GRUP '!$A$1:$L$156</definedName>
    <definedName name="_xlnm.Print_Area" localSheetId="3">'ELİT 4.GRUP '!$A$1:$L$156</definedName>
    <definedName name="_xlnm.Print_Area" localSheetId="4">'1.KÜME 1.GRUP '!$A$1:$L$156</definedName>
    <definedName name="_xlnm.Print_Area" localSheetId="5">'1.KÜME 2.GRUP'!$A$1:$L$112</definedName>
    <definedName name="_xlnm.Print_Area" localSheetId="6">'1.KÜME 3.GRUP '!$A$1:$L$112</definedName>
    <definedName name="_xlnm.Print_Area" localSheetId="7">'1.KÜME 4.GRUP '!$A$1:$L$156</definedName>
    <definedName name="_xlnm.Print_Area" localSheetId="8">'1.KÜME 5.GRUP'!$A$1:$L$112</definedName>
    <definedName name="_xlnm.Print_Area" localSheetId="9">'1.KÜME 6.GRUP'!$A$1:$L$112</definedName>
    <definedName name="_xlnm.Print_Area" localSheetId="0">'ELİT 1.GRUP'!$A$1:$L$156</definedName>
    <definedName name="_xlnm.Print_Area" localSheetId="1">'ELİT 2.GRUP '!$A$1:$L$156</definedName>
    <definedName name="_xlnm.Print_Area" localSheetId="2">'ELİT 3.GRUP '!$A$1:$L$156</definedName>
    <definedName name="_xlnm.Print_Area" localSheetId="3">'ELİT 4.GRUP '!$A$1:$L$156</definedName>
  </definedNames>
  <calcPr fullCalcOnLoad="1"/>
</workbook>
</file>

<file path=xl/sharedStrings.xml><?xml version="1.0" encoding="utf-8"?>
<sst xmlns="http://schemas.openxmlformats.org/spreadsheetml/2006/main" count="3920" uniqueCount="219">
  <si>
    <t>PUAN CETVELİ</t>
  </si>
  <si>
    <t>SNO</t>
  </si>
  <si>
    <t>TAKIM BİLGİLERİ</t>
  </si>
  <si>
    <t>O</t>
  </si>
  <si>
    <t>G</t>
  </si>
  <si>
    <t>B</t>
  </si>
  <si>
    <t>M</t>
  </si>
  <si>
    <t>A</t>
  </si>
  <si>
    <t>Y</t>
  </si>
  <si>
    <t>P</t>
  </si>
  <si>
    <t>Av.</t>
  </si>
  <si>
    <t>BAY</t>
  </si>
  <si>
    <t>DEVRE - 1</t>
  </si>
  <si>
    <t>HAFTA 1</t>
  </si>
  <si>
    <t>TARİH</t>
  </si>
  <si>
    <t>STAD</t>
  </si>
  <si>
    <t>GÜN</t>
  </si>
  <si>
    <t>SAAT</t>
  </si>
  <si>
    <t>EVSAHİBİ</t>
  </si>
  <si>
    <t>MİSAFİR</t>
  </si>
  <si>
    <t>SKOR</t>
  </si>
  <si>
    <t>HAFTA 2</t>
  </si>
  <si>
    <t>HAFTA 3</t>
  </si>
  <si>
    <t>DEVRE - 2</t>
  </si>
  <si>
    <t>HAFTA 4</t>
  </si>
  <si>
    <t>HAFTA 5</t>
  </si>
  <si>
    <t>PUAN</t>
  </si>
  <si>
    <t>EKLE</t>
  </si>
  <si>
    <t>DÜŞ</t>
  </si>
  <si>
    <t>HAFTA 6</t>
  </si>
  <si>
    <t>HAFTA 7</t>
  </si>
  <si>
    <t>HAFTA 8</t>
  </si>
  <si>
    <t>HAFTA 9</t>
  </si>
  <si>
    <t>HAFTA 10</t>
  </si>
  <si>
    <t>HAFTA 11</t>
  </si>
  <si>
    <t>HAFTA 12</t>
  </si>
  <si>
    <t>HAFTA 13</t>
  </si>
  <si>
    <t>HAFTA 14</t>
  </si>
  <si>
    <t>HAFTA 15</t>
  </si>
  <si>
    <t>HAFTA 16</t>
  </si>
  <si>
    <t>HAFTA 17</t>
  </si>
  <si>
    <t>HAFTA 18</t>
  </si>
  <si>
    <t>TÜTÜNSPOR</t>
  </si>
  <si>
    <t>ZAFERSPOR</t>
  </si>
  <si>
    <t>HACİVAT GENÇLER BİR.</t>
  </si>
  <si>
    <t>ALTINSABANSPOR</t>
  </si>
  <si>
    <t>FETHİYE İDMAN YURDU</t>
  </si>
  <si>
    <t>ARABAYATAĞI SPOR</t>
  </si>
  <si>
    <t>EMEK SPOR</t>
  </si>
  <si>
    <t>KESTEL BELEDİYESPOR</t>
  </si>
  <si>
    <t>2023-2024 SEZONU U 18 ELİT 1.GRUP</t>
  </si>
  <si>
    <t>CİHANSPOR</t>
  </si>
  <si>
    <t>YENİKARAMAN SPOR</t>
  </si>
  <si>
    <t>ÇAĞLAYAN SPOR</t>
  </si>
  <si>
    <t>HÜRRİYETSPOR</t>
  </si>
  <si>
    <t>ŞÜKRANİYESPOR</t>
  </si>
  <si>
    <t xml:space="preserve">BEYAZIT GENÇLİK </t>
  </si>
  <si>
    <t xml:space="preserve">İNEGÖL GENÇLER GÜCÜ </t>
  </si>
  <si>
    <t>2023-2024 SEZONU U 18 ELİT 2.GRUP</t>
  </si>
  <si>
    <t>H.D.OSMANGAZİSPOR</t>
  </si>
  <si>
    <t>ORHANGAZİ FUT.KLB.</t>
  </si>
  <si>
    <t>NİLÜFER SPOR  1987</t>
  </si>
  <si>
    <t>YILDIRIM AYYILDIZSPOR</t>
  </si>
  <si>
    <t>ALTINOKSPOR</t>
  </si>
  <si>
    <t xml:space="preserve">NİLÜFER ALTINŞEHİR </t>
  </si>
  <si>
    <t>ORHANGAZİ G.BİR.</t>
  </si>
  <si>
    <t>2023-2024 SEZONU U 18 ELİT 3.GRUP</t>
  </si>
  <si>
    <t>ELMASBAHÇELERSPOR</t>
  </si>
  <si>
    <t>BOSCH SPOR</t>
  </si>
  <si>
    <t>HAMİTLERSPOR</t>
  </si>
  <si>
    <t>DEMİRTAŞSPOR</t>
  </si>
  <si>
    <t>NAMIK KEMAL SPOR</t>
  </si>
  <si>
    <t>YENİŞEHİR BELEDİYE</t>
  </si>
  <si>
    <t>GÖRÜKLE İPEKSPOR</t>
  </si>
  <si>
    <t>2023-2024 SEZONU U 18 ELİT 4.GRUP</t>
  </si>
  <si>
    <t>ERTUĞRULGAZİ MESKEN</t>
  </si>
  <si>
    <t>VATAN  SPOR</t>
  </si>
  <si>
    <t>YAVUZ SELİMSPOR</t>
  </si>
  <si>
    <t>BAĞLARBAŞISPOR</t>
  </si>
  <si>
    <t>İZNİKSPOR</t>
  </si>
  <si>
    <t>KARAPINAR SPOR</t>
  </si>
  <si>
    <t>2023-2024 SEZONU U 18 1.KÜME 1.GRUP</t>
  </si>
  <si>
    <t>VAKIF SPOR</t>
  </si>
  <si>
    <t>ÇEKİRGESPOR</t>
  </si>
  <si>
    <t>ALTINAYAK  SPOR</t>
  </si>
  <si>
    <t>BURSA İNANÇ SPOR</t>
  </si>
  <si>
    <t>BURSA EMNİYETSPOR</t>
  </si>
  <si>
    <t>PANAYIRSPOR</t>
  </si>
  <si>
    <t>BURSA DEMİRCİ SPOR</t>
  </si>
  <si>
    <t xml:space="preserve">YUNUSEMRE ARDA SPOR </t>
  </si>
  <si>
    <t xml:space="preserve">YAVUZSELİM G.BİR. </t>
  </si>
  <si>
    <t>KÜPLÜPINAR YEŞİLDAĞ</t>
  </si>
  <si>
    <t>ULUDAĞ SPOR</t>
  </si>
  <si>
    <t xml:space="preserve">NİLÜFER FSM  SPOR </t>
  </si>
  <si>
    <t xml:space="preserve">KÜÇÜK BALIKLI BAŞAK  </t>
  </si>
  <si>
    <t>YİĞİTLER SPOR</t>
  </si>
  <si>
    <t>BURSA YOLSPOR</t>
  </si>
  <si>
    <t>İVAZPAŞASPOR</t>
  </si>
  <si>
    <t xml:space="preserve">GEMLİK BELEDİYESİ </t>
  </si>
  <si>
    <t>2023-2024 SEZONU U 18 1.KÜME  2.GRUP</t>
  </si>
  <si>
    <t>2023-2024 SEZONU U 18 1.KÜME  3.GRUP</t>
  </si>
  <si>
    <t>SOĞUKKUYU SPOR</t>
  </si>
  <si>
    <t>AHMET PAŞA SPOR</t>
  </si>
  <si>
    <t>GÜLBAHÇESPOR</t>
  </si>
  <si>
    <t>SELİM SPOR</t>
  </si>
  <si>
    <t>NİLÜFER BLD. FUT.KLB.</t>
  </si>
  <si>
    <t xml:space="preserve">OSMANGAZİ 19 MAYIS </t>
  </si>
  <si>
    <t>AKPINAR İD.YURDU</t>
  </si>
  <si>
    <t>2023-2024 SEZONU U 18 1.KÜME 4.GRUP</t>
  </si>
  <si>
    <t>BURGAZSPOR</t>
  </si>
  <si>
    <t>ÇİMEN SPOR</t>
  </si>
  <si>
    <t>BALKANSPOR</t>
  </si>
  <si>
    <t>MUDANYASPOR</t>
  </si>
  <si>
    <t>AKÇALAR SPOR</t>
  </si>
  <si>
    <t>KARACABEY G. BİR.</t>
  </si>
  <si>
    <t>M. K.PAŞASPOR BLD.</t>
  </si>
  <si>
    <t xml:space="preserve">M. KEMALPAŞA 2014 </t>
  </si>
  <si>
    <t xml:space="preserve">KARACABEY DAMLA </t>
  </si>
  <si>
    <t>2023-2024 SEZONU U 18 1.KÜME  5.GRUP</t>
  </si>
  <si>
    <t>BURSA HACİVAT SPOR</t>
  </si>
  <si>
    <t>GEMLİK ZEYTİNSPOR</t>
  </si>
  <si>
    <t>ERİKLİ GÜCÜ SPOR</t>
  </si>
  <si>
    <t xml:space="preserve">MİMAR SİNAN GENÇLİK </t>
  </si>
  <si>
    <t>OVAAKÇASPOR</t>
  </si>
  <si>
    <t>UMUR SPOR</t>
  </si>
  <si>
    <t>GÜRSU YENİDOĞAN</t>
  </si>
  <si>
    <t>2023-2024 SEZONU U 18 1.KÜME  6.GRUP</t>
  </si>
  <si>
    <t>DOĞUGÜCÜ FUT.KLB.</t>
  </si>
  <si>
    <t>AKHİSAR DEMİR SPOR</t>
  </si>
  <si>
    <t>İNEGÖL DOĞANSPOR</t>
  </si>
  <si>
    <t>İNEGÖL KURTULUŞSPOR</t>
  </si>
  <si>
    <t>İNEGÖL YENİCESPOR</t>
  </si>
  <si>
    <t>İNEGÖL ORHANİYE SPOR</t>
  </si>
  <si>
    <t>KARADENİZ GÜVEN</t>
  </si>
  <si>
    <t>ALANYURT GENÇLİK</t>
  </si>
  <si>
    <t>KESTEL TOKİ</t>
  </si>
  <si>
    <t>CUMARTESİ</t>
  </si>
  <si>
    <t>17.00</t>
  </si>
  <si>
    <t>VEYSEL KARANİ</t>
  </si>
  <si>
    <t>15.00</t>
  </si>
  <si>
    <t>GÜLBAHÇE</t>
  </si>
  <si>
    <t>BASĞLARBAŞI</t>
  </si>
  <si>
    <t>PAZARTESİ</t>
  </si>
  <si>
    <t>HÜRRİYET</t>
  </si>
  <si>
    <t>DİKKALDIRIM</t>
  </si>
  <si>
    <t>ORHANGAZİ İLÇE</t>
  </si>
  <si>
    <t>FETHİYE</t>
  </si>
  <si>
    <t>ATICILAR</t>
  </si>
  <si>
    <t>16.00</t>
  </si>
  <si>
    <t>YENİŞEHİR</t>
  </si>
  <si>
    <t>BAĞLARBAŞI</t>
  </si>
  <si>
    <t>İZNİK İLÇE</t>
  </si>
  <si>
    <t>EMEK</t>
  </si>
  <si>
    <t>ŞAHİN BAŞOL</t>
  </si>
  <si>
    <t>VATAN</t>
  </si>
  <si>
    <t>VAKIKF BERA</t>
  </si>
  <si>
    <t>FİDYE KIZIK</t>
  </si>
  <si>
    <t>15.30</t>
  </si>
  <si>
    <t>PANAYIR</t>
  </si>
  <si>
    <t>VAKIF BERA ALT</t>
  </si>
  <si>
    <t>SALI</t>
  </si>
  <si>
    <t>GEMLİK SUNİ</t>
  </si>
  <si>
    <t>PAZAR</t>
  </si>
  <si>
    <t>ALTINOVA</t>
  </si>
  <si>
    <t>13.00</t>
  </si>
  <si>
    <t>KARACABEY</t>
  </si>
  <si>
    <t>M.VAHAP ÇEKİ</t>
  </si>
  <si>
    <t>OVAAKÇA</t>
  </si>
  <si>
    <t>GÜRSU</t>
  </si>
  <si>
    <t>UMUR</t>
  </si>
  <si>
    <t>ALANYURT</t>
  </si>
  <si>
    <t>KARADENİZ GÜVENSPOR"UN 1.HÜKMEN YENİLGİSİ OLUP 3.PUANI SİLİMİŞTİR.</t>
  </si>
  <si>
    <t>KURTULUŞ</t>
  </si>
  <si>
    <t>14.30</t>
  </si>
  <si>
    <t>NİLÜFER KIZILCIKLISPOR</t>
  </si>
  <si>
    <t>MUDANYASPOR"UN 2.HÜKME YENİLGİSİ OLUP 6.PUANI SİLİNİP LİGDEN İHRAÇ EDİLMİŞTİR.</t>
  </si>
  <si>
    <t xml:space="preserve">PAZAR </t>
  </si>
  <si>
    <t>14.00</t>
  </si>
  <si>
    <t>PERŞEMBE</t>
  </si>
  <si>
    <t>MİLLET GÖÇMENSPOR</t>
  </si>
  <si>
    <t>14.09.202</t>
  </si>
  <si>
    <t xml:space="preserve">CUMA </t>
  </si>
  <si>
    <t>BAŞARAN KUŞTEPE</t>
  </si>
  <si>
    <t>HÜKMEN</t>
  </si>
  <si>
    <t>BURGAZ</t>
  </si>
  <si>
    <t>HACIVAT</t>
  </si>
  <si>
    <t>CUMA</t>
  </si>
  <si>
    <t>2023-2024  SEZONU U 18 PUAN DURUMU</t>
  </si>
  <si>
    <t>2022-2023 SEZONU U 18 ELİT 1.GRUP</t>
  </si>
  <si>
    <t>2022-2023  SEZONU U 18 ELİT 2.GRUP</t>
  </si>
  <si>
    <t>2022-2023  SEZONU U 18 ELİT 3.GRUP</t>
  </si>
  <si>
    <t>2022-2023  SEZONU U 18 ELİT 4.GRUP</t>
  </si>
  <si>
    <t>2022-2023 SEZONU U 18 1.KÜME 1.GRUP</t>
  </si>
  <si>
    <t>2022-2023 SEZONU U 18 1.KÜME 2.GRUP</t>
  </si>
  <si>
    <t>2022-2023 SEZONU U 18 1.KÜME 3.GRUP</t>
  </si>
  <si>
    <t>2022-2023 SEZONU U 18 1.KÜME 4.GRUP</t>
  </si>
  <si>
    <t>2022-2023 SEZONU U 18 1.KÜME 5.GRUP</t>
  </si>
  <si>
    <t>2022-2023 SEZONU U 18 1.KÜME 6.GRUP</t>
  </si>
  <si>
    <t>12.00</t>
  </si>
  <si>
    <t>ÇARŞAMBA</t>
  </si>
  <si>
    <t>ULUDAĞSPOR"UN 2.HÜKMEN YENİLGİSİ OLUP 6.PUANI SİLİNİP LİGDEN İHRAÇ EDİLMİŞTİR.</t>
  </si>
  <si>
    <t>AKÇALARSPOR1UN 1.HÜKMEN YENİGİSİ PLUP 3.PUANI SİLİNMİŞTİR.</t>
  </si>
  <si>
    <t>İNEGÖL ORHANİYESPOR"UN 2 HÜKMEN YENİLGİSİ OLUP 6.PUANI SİLİNİP LİGDEN İHRAÇ EDİLMİŞTİR.</t>
  </si>
  <si>
    <t>16.30</t>
  </si>
  <si>
    <t>13.30</t>
  </si>
  <si>
    <t>12.30</t>
  </si>
  <si>
    <t>11.00</t>
  </si>
  <si>
    <t>PREŞEMBE</t>
  </si>
  <si>
    <t>M.K.PAŞASPOR BLD.NİN 1.HÜKME YENİLGİSİ OLUP 3.PUANI SİLİNMİŞTİR.</t>
  </si>
  <si>
    <t>M.K.PAŞASPOR BLD.NİN 2.HÜKME YENİLGİSİ OLUP 6.PUANI SİLİNİP LİGDEN İHRAÇ EDİLMİŞTİR.</t>
  </si>
  <si>
    <t>BEYAZIT GENÇLİKSPOR DİLEKÇE VEREREK LİGDEN ÇEKİLMİŞTİR.</t>
  </si>
  <si>
    <t>BAĞLTRBAŞI</t>
  </si>
  <si>
    <t>PAZARETESİ</t>
  </si>
  <si>
    <t>12.30,</t>
  </si>
  <si>
    <t>SANAYİ</t>
  </si>
  <si>
    <t>ALANYURTSPOR"UN 1.HÜKMEN YENİLGİSİ OLUP 6.PUANI SİLİNMİŞTİR.</t>
  </si>
  <si>
    <t>08.11.20223</t>
  </si>
  <si>
    <t>ELMASBAHÇESPOR"UN 1.HÜKMEN YENİLGİSİ OLUP 3.PUANI SİLİNMİŞTİR.</t>
  </si>
  <si>
    <t>PAZARTSİ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</si>
</sst>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_T_L_-;\-* #,##0\ _T_L_-;_-* &quot;-&quot;\ _T_L_-;_-@_-"/>
    <numFmt numFmtId="177" formatCode="_-* #,##0.00\ _T_L_-;\-* #,##0.00\ _T_L_-;_-* &quot;-&quot;??\ _T_L_-;_-@_-"/>
    <numFmt numFmtId="178" formatCode="_-* #,##0.00\ &quot;TL&quot;_-;\-* #,##0.00\ &quot;TL&quot;_-;_-* &quot;-&quot;??\ &quot;TL&quot;_-;_-@_-"/>
    <numFmt numFmtId="179" formatCode="_-* #,##0\ &quot;TL&quot;_-;\-* #,##0\ &quot;TL&quot;_-;_-* &quot;-&quot;\ &quot;TL&quot;_-;_-@_-"/>
  </numFmts>
  <fonts count="69">
    <font>
      <sz val="10"/>
      <name val="Arial Tur"/>
      <family val="2"/>
    </font>
    <font>
      <sz val="11"/>
      <name val="Calibri"/>
      <family val="2"/>
    </font>
    <font>
      <sz val="10"/>
      <color indexed="9"/>
      <name val="Arial Tur"/>
      <family val="2"/>
    </font>
    <font>
      <b/>
      <sz val="10"/>
      <color indexed="9"/>
      <name val="Arial Tur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 Tur"/>
      <family val="2"/>
    </font>
    <font>
      <b/>
      <sz val="10"/>
      <name val="Arial Tur"/>
      <family val="2"/>
    </font>
    <font>
      <b/>
      <sz val="10"/>
      <color indexed="10"/>
      <name val="Arial Tur"/>
      <family val="2"/>
    </font>
    <font>
      <b/>
      <sz val="12"/>
      <name val="Arial Tur"/>
      <family val="2"/>
    </font>
    <font>
      <b/>
      <i/>
      <sz val="12"/>
      <color indexed="8"/>
      <name val="Arial Black"/>
      <family val="2"/>
    </font>
    <font>
      <i/>
      <sz val="10"/>
      <color indexed="8"/>
      <name val="Arial Black"/>
      <family val="2"/>
    </font>
    <font>
      <b/>
      <sz val="14"/>
      <color indexed="8"/>
      <name val="Arial Black"/>
      <family val="2"/>
    </font>
    <font>
      <b/>
      <sz val="10"/>
      <color indexed="8"/>
      <name val="Arial Black"/>
      <family val="2"/>
    </font>
    <font>
      <b/>
      <sz val="8"/>
      <color indexed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b/>
      <sz val="12"/>
      <color indexed="9"/>
      <name val="Arial Tur"/>
      <family val="2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u val="single"/>
      <sz val="12.5"/>
      <color indexed="36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2.5"/>
      <color indexed="12"/>
      <name val="Arial Tur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8"/>
      <name val="Arial Black"/>
      <family val="2"/>
    </font>
    <font>
      <sz val="12"/>
      <color indexed="8"/>
      <name val="Arial Black"/>
      <family val="2"/>
    </font>
    <font>
      <b/>
      <sz val="12"/>
      <name val="Arial Black"/>
      <family val="2"/>
    </font>
    <font>
      <sz val="10"/>
      <name val="Calibri"/>
      <family val="2"/>
    </font>
    <font>
      <b/>
      <sz val="8"/>
      <color indexed="9"/>
      <name val="Arial Tur"/>
      <family val="2"/>
    </font>
    <font>
      <sz val="10"/>
      <color indexed="9"/>
      <name val="Calibri"/>
      <family val="2"/>
    </font>
    <font>
      <sz val="12"/>
      <color indexed="9"/>
      <name val="Calibri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30"/>
      <name val="Arial Tur"/>
      <family val="0"/>
    </font>
    <font>
      <b/>
      <sz val="10"/>
      <color indexed="60"/>
      <name val="Arial Tur"/>
      <family val="0"/>
    </font>
    <font>
      <b/>
      <i/>
      <sz val="12"/>
      <color indexed="9"/>
      <name val="Arial Tur"/>
      <family val="2"/>
    </font>
    <font>
      <b/>
      <i/>
      <sz val="10"/>
      <color indexed="9"/>
      <name val="Arial Tur"/>
      <family val="2"/>
    </font>
    <font>
      <i/>
      <sz val="10"/>
      <color indexed="9"/>
      <name val="Arial Tur"/>
      <family val="2"/>
    </font>
    <font>
      <b/>
      <sz val="14"/>
      <color indexed="8"/>
      <name val="Arial Tur"/>
      <family val="0"/>
    </font>
    <font>
      <b/>
      <sz val="8"/>
      <color theme="0"/>
      <name val="Arial Tur"/>
      <family val="2"/>
    </font>
    <font>
      <b/>
      <sz val="10"/>
      <color theme="0"/>
      <name val="Arial Tur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sz val="10"/>
      <color theme="0"/>
      <name val="Arial Tur"/>
      <family val="2"/>
    </font>
    <font>
      <b/>
      <sz val="12"/>
      <color theme="0"/>
      <name val="Arial"/>
      <family val="2"/>
    </font>
    <font>
      <b/>
      <i/>
      <sz val="12"/>
      <color theme="0"/>
      <name val="Arial"/>
      <family val="2"/>
    </font>
    <font>
      <b/>
      <sz val="12"/>
      <color theme="0"/>
      <name val="Arial Tur"/>
      <family val="2"/>
    </font>
    <font>
      <sz val="11"/>
      <color theme="0"/>
      <name val="Calibri"/>
      <family val="2"/>
    </font>
    <font>
      <b/>
      <sz val="10"/>
      <color rgb="FF0070C0"/>
      <name val="Arial Tur"/>
      <family val="0"/>
    </font>
    <font>
      <b/>
      <sz val="10"/>
      <color theme="9" tint="-0.4999699890613556"/>
      <name val="Arial Tur"/>
      <family val="0"/>
    </font>
    <font>
      <b/>
      <i/>
      <sz val="12"/>
      <color theme="0"/>
      <name val="Arial Tur"/>
      <family val="2"/>
    </font>
    <font>
      <b/>
      <i/>
      <sz val="10"/>
      <color theme="0"/>
      <name val="Arial Tur"/>
      <family val="2"/>
    </font>
    <font>
      <i/>
      <sz val="10"/>
      <color theme="0"/>
      <name val="Arial Tu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30" fillId="0" borderId="2" applyNumberFormat="0" applyFill="0" applyAlignment="0" applyProtection="0"/>
    <xf numFmtId="0" fontId="22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16" borderId="5" applyNumberFormat="0" applyAlignment="0" applyProtection="0"/>
    <xf numFmtId="0" fontId="26" fillId="7" borderId="6" applyNumberFormat="0" applyAlignment="0" applyProtection="0"/>
    <xf numFmtId="0" fontId="34" fillId="16" borderId="6" applyNumberFormat="0" applyAlignment="0" applyProtection="0"/>
    <xf numFmtId="0" fontId="36" fillId="17" borderId="7" applyNumberFormat="0" applyAlignment="0" applyProtection="0"/>
    <xf numFmtId="0" fontId="20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5" fillId="19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2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2" fillId="24" borderId="0" xfId="0" applyFont="1" applyFill="1" applyBorder="1" applyAlignment="1" applyProtection="1">
      <alignment/>
      <protection locked="0"/>
    </xf>
    <xf numFmtId="0" fontId="0" fillId="16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 horizontal="center" vertical="center"/>
      <protection locked="0"/>
    </xf>
    <xf numFmtId="0" fontId="0" fillId="16" borderId="0" xfId="0" applyFill="1" applyAlignment="1" applyProtection="1">
      <alignment/>
      <protection locked="0"/>
    </xf>
    <xf numFmtId="0" fontId="0" fillId="25" borderId="0" xfId="0" applyFill="1" applyBorder="1" applyAlignment="1" applyProtection="1">
      <alignment/>
      <protection locked="0"/>
    </xf>
    <xf numFmtId="0" fontId="7" fillId="24" borderId="0" xfId="0" applyFont="1" applyFill="1" applyBorder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7" fillId="24" borderId="0" xfId="0" applyFont="1" applyFill="1" applyBorder="1" applyAlignment="1" applyProtection="1">
      <alignment horizontal="center" vertical="center"/>
      <protection locked="0"/>
    </xf>
    <xf numFmtId="0" fontId="0" fillId="25" borderId="0" xfId="0" applyFill="1" applyAlignment="1" applyProtection="1">
      <alignment/>
      <protection locked="0"/>
    </xf>
    <xf numFmtId="0" fontId="4" fillId="8" borderId="10" xfId="0" applyFont="1" applyFill="1" applyBorder="1" applyAlignment="1" applyProtection="1">
      <alignment horizontal="center" vertical="center"/>
      <protection locked="0"/>
    </xf>
    <xf numFmtId="0" fontId="5" fillId="8" borderId="10" xfId="0" applyFont="1" applyFill="1" applyBorder="1" applyAlignment="1" applyProtection="1">
      <alignment horizontal="center" vertical="center"/>
      <protection locked="0"/>
    </xf>
    <xf numFmtId="0" fontId="6" fillId="8" borderId="10" xfId="0" applyFont="1" applyFill="1" applyBorder="1" applyAlignment="1" applyProtection="1">
      <alignment horizontal="center" vertical="center"/>
      <protection locked="0"/>
    </xf>
    <xf numFmtId="0" fontId="14" fillId="8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locked="0"/>
    </xf>
    <xf numFmtId="14" fontId="41" fillId="26" borderId="10" xfId="0" applyNumberFormat="1" applyFont="1" applyFill="1" applyBorder="1" applyAlignment="1" applyProtection="1">
      <alignment horizontal="center" vertical="center"/>
      <protection locked="0"/>
    </xf>
    <xf numFmtId="0" fontId="41" fillId="26" borderId="10" xfId="0" applyFont="1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5" borderId="11" xfId="0" applyFill="1" applyBorder="1" applyAlignment="1" applyProtection="1">
      <alignment/>
      <protection locked="0"/>
    </xf>
    <xf numFmtId="0" fontId="6" fillId="8" borderId="12" xfId="0" applyFont="1" applyFill="1" applyBorder="1" applyAlignment="1" applyProtection="1">
      <alignment horizontal="center" vertical="center"/>
      <protection locked="0"/>
    </xf>
    <xf numFmtId="0" fontId="7" fillId="24" borderId="11" xfId="0" applyFont="1" applyFill="1" applyBorder="1" applyAlignment="1" applyProtection="1">
      <alignment/>
      <protection locked="0"/>
    </xf>
    <xf numFmtId="0" fontId="7" fillId="24" borderId="11" xfId="0" applyFont="1" applyFill="1" applyBorder="1" applyAlignment="1" applyProtection="1">
      <alignment horizontal="center" vertical="center"/>
      <protection locked="0"/>
    </xf>
    <xf numFmtId="0" fontId="41" fillId="26" borderId="12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0" fillId="17" borderId="0" xfId="0" applyFill="1" applyBorder="1" applyAlignment="1" applyProtection="1">
      <alignment/>
      <protection locked="0"/>
    </xf>
    <xf numFmtId="0" fontId="9" fillId="17" borderId="0" xfId="0" applyFont="1" applyFill="1" applyBorder="1" applyAlignment="1" applyProtection="1">
      <alignment horizontal="center" vertical="center" wrapText="1"/>
      <protection locked="0"/>
    </xf>
    <xf numFmtId="0" fontId="9" fillId="17" borderId="0" xfId="0" applyFont="1" applyFill="1" applyBorder="1" applyAlignment="1" applyProtection="1">
      <alignment horizontal="center" vertical="center"/>
      <protection locked="0"/>
    </xf>
    <xf numFmtId="0" fontId="7" fillId="17" borderId="0" xfId="0" applyFont="1" applyFill="1" applyBorder="1" applyAlignment="1" applyProtection="1">
      <alignment horizontal="center" vertical="center"/>
      <protection locked="0"/>
    </xf>
    <xf numFmtId="0" fontId="15" fillId="4" borderId="13" xfId="0" applyFont="1" applyFill="1" applyBorder="1" applyAlignment="1" applyProtection="1">
      <alignment horizontal="center" vertical="center"/>
      <protection locked="0"/>
    </xf>
    <xf numFmtId="0" fontId="16" fillId="4" borderId="13" xfId="0" applyFont="1" applyFill="1" applyBorder="1" applyAlignment="1" applyProtection="1">
      <alignment horizontal="center" vertical="center"/>
      <protection locked="0"/>
    </xf>
    <xf numFmtId="0" fontId="16" fillId="4" borderId="13" xfId="0" applyFont="1" applyFill="1" applyBorder="1" applyAlignment="1" applyProtection="1">
      <alignment horizontal="center" vertical="center"/>
      <protection hidden="1"/>
    </xf>
    <xf numFmtId="0" fontId="17" fillId="24" borderId="0" xfId="0" applyFont="1" applyFill="1" applyBorder="1" applyAlignment="1" applyProtection="1">
      <alignment horizontal="center" vertical="center" wrapText="1"/>
      <protection locked="0"/>
    </xf>
    <xf numFmtId="0" fontId="17" fillId="24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8" fillId="25" borderId="0" xfId="0" applyFont="1" applyFill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4" fillId="27" borderId="10" xfId="0" applyFont="1" applyFill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vertical="center" wrapText="1"/>
      <protection locked="0"/>
    </xf>
    <xf numFmtId="0" fontId="55" fillId="24" borderId="0" xfId="0" applyFont="1" applyFill="1" applyBorder="1" applyAlignment="1" applyProtection="1">
      <alignment horizontal="center" vertical="center"/>
      <protection locked="0"/>
    </xf>
    <xf numFmtId="0" fontId="56" fillId="24" borderId="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1" fillId="0" borderId="10" xfId="49" applyFont="1" applyFill="1" applyBorder="1" applyAlignment="1" applyProtection="1">
      <alignment horizontal="left" vertical="center" wrapText="1"/>
      <protection locked="0"/>
    </xf>
    <xf numFmtId="0" fontId="1" fillId="25" borderId="10" xfId="49" applyFont="1" applyFill="1" applyBorder="1" applyAlignment="1" applyProtection="1">
      <alignment horizontal="left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/>
      <protection locked="0"/>
    </xf>
    <xf numFmtId="0" fontId="57" fillId="24" borderId="0" xfId="0" applyFont="1" applyFill="1" applyBorder="1" applyAlignment="1" applyProtection="1">
      <alignment horizontal="center" vertical="center"/>
      <protection locked="0"/>
    </xf>
    <xf numFmtId="0" fontId="57" fillId="24" borderId="0" xfId="0" applyFont="1" applyFill="1" applyBorder="1" applyAlignment="1" applyProtection="1">
      <alignment horizontal="left" vertical="center"/>
      <protection locked="0"/>
    </xf>
    <xf numFmtId="0" fontId="58" fillId="24" borderId="0" xfId="0" applyFont="1" applyFill="1" applyBorder="1" applyAlignment="1" applyProtection="1">
      <alignment horizontal="center" vertical="center"/>
      <protection hidden="1"/>
    </xf>
    <xf numFmtId="0" fontId="59" fillId="24" borderId="0" xfId="0" applyFont="1" applyFill="1" applyBorder="1" applyAlignment="1" applyProtection="1">
      <alignment/>
      <protection locked="0"/>
    </xf>
    <xf numFmtId="0" fontId="56" fillId="24" borderId="0" xfId="0" applyFont="1" applyFill="1" applyBorder="1" applyAlignment="1" applyProtection="1">
      <alignment horizontal="center" vertical="center"/>
      <protection locked="0"/>
    </xf>
    <xf numFmtId="0" fontId="60" fillId="24" borderId="0" xfId="0" applyFont="1" applyFill="1" applyBorder="1" applyAlignment="1" applyProtection="1">
      <alignment horizontal="center" vertical="center"/>
      <protection locked="0"/>
    </xf>
    <xf numFmtId="0" fontId="61" fillId="24" borderId="0" xfId="0" applyFont="1" applyFill="1" applyBorder="1" applyAlignment="1" applyProtection="1">
      <alignment horizontal="center" vertical="center"/>
      <protection locked="0"/>
    </xf>
    <xf numFmtId="0" fontId="62" fillId="24" borderId="0" xfId="0" applyFont="1" applyFill="1" applyBorder="1" applyAlignment="1" applyProtection="1">
      <alignment horizontal="center" vertical="center"/>
      <protection locked="0"/>
    </xf>
    <xf numFmtId="0" fontId="63" fillId="24" borderId="0" xfId="0" applyFont="1" applyFill="1" applyBorder="1" applyAlignment="1" applyProtection="1">
      <alignment horizontal="center" vertical="center"/>
      <protection locked="0"/>
    </xf>
    <xf numFmtId="0" fontId="63" fillId="0" borderId="0" xfId="0" applyNumberFormat="1" applyFont="1" applyFill="1" applyBorder="1" applyAlignment="1" applyProtection="1">
      <alignment vertical="center" wrapText="1"/>
      <protection locked="0"/>
    </xf>
    <xf numFmtId="0" fontId="63" fillId="24" borderId="0" xfId="0" applyFont="1" applyFill="1" applyBorder="1" applyAlignment="1" applyProtection="1">
      <alignment horizontal="center" vertical="center"/>
      <protection hidden="1"/>
    </xf>
    <xf numFmtId="0" fontId="63" fillId="0" borderId="0" xfId="49" applyFont="1" applyFill="1" applyBorder="1" applyAlignment="1" applyProtection="1">
      <alignment horizontal="left" vertical="center" wrapText="1"/>
      <protection locked="0"/>
    </xf>
    <xf numFmtId="0" fontId="63" fillId="25" borderId="0" xfId="49" applyFont="1" applyFill="1" applyBorder="1" applyAlignment="1" applyProtection="1">
      <alignment horizontal="left" vertical="center" wrapText="1"/>
      <protection locked="0"/>
    </xf>
    <xf numFmtId="0" fontId="63" fillId="24" borderId="0" xfId="0" applyFont="1" applyFill="1" applyBorder="1" applyAlignment="1" applyProtection="1">
      <alignment horizontal="left" vertical="center"/>
      <protection locked="0"/>
    </xf>
    <xf numFmtId="0" fontId="62" fillId="24" borderId="0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Border="1" applyAlignment="1" applyProtection="1">
      <alignment/>
      <protection locked="0"/>
    </xf>
    <xf numFmtId="0" fontId="63" fillId="24" borderId="0" xfId="0" applyFont="1" applyFill="1" applyBorder="1" applyAlignment="1" applyProtection="1">
      <alignment horizontal="center" vertical="center"/>
      <protection locked="0"/>
    </xf>
    <xf numFmtId="0" fontId="63" fillId="24" borderId="0" xfId="0" applyFont="1" applyFill="1" applyBorder="1" applyAlignment="1" applyProtection="1">
      <alignment horizontal="center" vertical="center"/>
      <protection hidden="1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 horizontal="center" vertical="center"/>
      <protection hidden="1" locked="0"/>
    </xf>
    <xf numFmtId="0" fontId="7" fillId="0" borderId="0" xfId="0" applyFont="1" applyAlignment="1">
      <alignment/>
    </xf>
    <xf numFmtId="0" fontId="47" fillId="25" borderId="15" xfId="0" applyFont="1" applyFill="1" applyBorder="1" applyAlignment="1" applyProtection="1">
      <alignment horizontal="center" vertical="center"/>
      <protection locked="0"/>
    </xf>
    <xf numFmtId="0" fontId="48" fillId="25" borderId="16" xfId="0" applyFont="1" applyFill="1" applyBorder="1" applyAlignment="1" applyProtection="1">
      <alignment horizontal="center" vertical="center"/>
      <protection locked="0"/>
    </xf>
    <xf numFmtId="0" fontId="47" fillId="25" borderId="16" xfId="0" applyFont="1" applyFill="1" applyBorder="1" applyAlignment="1" applyProtection="1">
      <alignment horizontal="center" vertical="center"/>
      <protection locked="0"/>
    </xf>
    <xf numFmtId="0" fontId="47" fillId="25" borderId="17" xfId="0" applyFont="1" applyFill="1" applyBorder="1" applyAlignment="1" applyProtection="1">
      <alignment horizontal="center" vertical="center"/>
      <protection locked="0"/>
    </xf>
    <xf numFmtId="0" fontId="7" fillId="25" borderId="0" xfId="0" applyFont="1" applyFill="1" applyAlignment="1">
      <alignment/>
    </xf>
    <xf numFmtId="0" fontId="0" fillId="25" borderId="0" xfId="0" applyFill="1" applyAlignment="1">
      <alignment/>
    </xf>
    <xf numFmtId="0" fontId="1" fillId="24" borderId="18" xfId="0" applyFont="1" applyFill="1" applyBorder="1" applyAlignment="1" applyProtection="1">
      <alignment horizontal="center" vertical="center"/>
      <protection locked="0"/>
    </xf>
    <xf numFmtId="0" fontId="1" fillId="24" borderId="19" xfId="0" applyFont="1" applyFill="1" applyBorder="1" applyAlignment="1" applyProtection="1">
      <alignment horizontal="center" vertical="center"/>
      <protection hidden="1" locked="0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1" fillId="24" borderId="20" xfId="0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 vertical="center" wrapText="1"/>
      <protection locked="0"/>
    </xf>
    <xf numFmtId="0" fontId="1" fillId="24" borderId="18" xfId="0" applyFont="1" applyFill="1" applyBorder="1" applyAlignment="1" applyProtection="1">
      <alignment horizontal="center" vertical="center"/>
      <protection locked="0"/>
    </xf>
    <xf numFmtId="0" fontId="1" fillId="24" borderId="19" xfId="0" applyFont="1" applyFill="1" applyBorder="1" applyAlignment="1" applyProtection="1">
      <alignment horizontal="center" vertical="center"/>
      <protection hidden="1" locked="0"/>
    </xf>
    <xf numFmtId="0" fontId="1" fillId="24" borderId="21" xfId="0" applyFont="1" applyFill="1" applyBorder="1" applyAlignment="1" applyProtection="1">
      <alignment horizontal="center" vertical="center"/>
      <protection locked="0"/>
    </xf>
    <xf numFmtId="0" fontId="1" fillId="25" borderId="22" xfId="49" applyFont="1" applyFill="1" applyBorder="1" applyAlignment="1" applyProtection="1">
      <alignment horizontal="left" vertical="center" wrapText="1"/>
      <protection locked="0"/>
    </xf>
    <xf numFmtId="0" fontId="1" fillId="24" borderId="22" xfId="0" applyFont="1" applyFill="1" applyBorder="1" applyAlignment="1" applyProtection="1">
      <alignment horizontal="center" vertical="center"/>
      <protection hidden="1" locked="0"/>
    </xf>
    <xf numFmtId="0" fontId="1" fillId="24" borderId="23" xfId="0" applyFont="1" applyFill="1" applyBorder="1" applyAlignment="1" applyProtection="1">
      <alignment horizontal="center" vertical="center"/>
      <protection hidden="1" locked="0"/>
    </xf>
    <xf numFmtId="0" fontId="1" fillId="0" borderId="24" xfId="0" applyFont="1" applyFill="1" applyBorder="1" applyAlignment="1" applyProtection="1">
      <alignment vertical="center" wrapText="1"/>
      <protection locked="0"/>
    </xf>
    <xf numFmtId="0" fontId="41" fillId="0" borderId="25" xfId="0" applyFont="1" applyFill="1" applyBorder="1" applyAlignment="1" applyProtection="1">
      <alignment vertical="center"/>
      <protection locked="0"/>
    </xf>
    <xf numFmtId="0" fontId="41" fillId="0" borderId="26" xfId="0" applyFont="1" applyFill="1" applyBorder="1" applyAlignment="1" applyProtection="1">
      <alignment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0" fillId="25" borderId="29" xfId="0" applyFill="1" applyBorder="1" applyAlignment="1">
      <alignment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1" fillId="24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1" fillId="24" borderId="14" xfId="0" applyFont="1" applyFill="1" applyBorder="1" applyAlignment="1" applyProtection="1">
      <alignment horizontal="center" vertical="center"/>
      <protection hidden="1" locked="0"/>
    </xf>
    <xf numFmtId="0" fontId="1" fillId="24" borderId="28" xfId="0" applyFont="1" applyFill="1" applyBorder="1" applyAlignment="1" applyProtection="1">
      <alignment horizontal="center" vertical="center"/>
      <protection hidden="1" locked="0"/>
    </xf>
    <xf numFmtId="0" fontId="41" fillId="0" borderId="0" xfId="0" applyFont="1" applyFill="1" applyBorder="1" applyAlignment="1" applyProtection="1">
      <alignment horizontal="left" vertical="center"/>
      <protection locked="0"/>
    </xf>
    <xf numFmtId="0" fontId="1" fillId="0" borderId="24" xfId="0" applyNumberFormat="1" applyFont="1" applyFill="1" applyBorder="1" applyAlignment="1" applyProtection="1">
      <alignment vertical="center" wrapText="1"/>
      <protection locked="0"/>
    </xf>
    <xf numFmtId="0" fontId="41" fillId="0" borderId="29" xfId="0" applyFont="1" applyFill="1" applyBorder="1" applyAlignment="1" applyProtection="1">
      <alignment vertical="center"/>
      <protection locked="0"/>
    </xf>
    <xf numFmtId="0" fontId="41" fillId="0" borderId="30" xfId="0" applyFont="1" applyFill="1" applyBorder="1" applyAlignment="1" applyProtection="1">
      <alignment vertical="center"/>
      <protection locked="0"/>
    </xf>
    <xf numFmtId="0" fontId="41" fillId="0" borderId="31" xfId="0" applyFont="1" applyFill="1" applyBorder="1" applyAlignment="1" applyProtection="1">
      <alignment vertical="center"/>
      <protection locked="0"/>
    </xf>
    <xf numFmtId="0" fontId="1" fillId="24" borderId="32" xfId="0" applyFont="1" applyFill="1" applyBorder="1" applyAlignment="1" applyProtection="1">
      <alignment horizontal="center" vertical="center"/>
      <protection locked="0"/>
    </xf>
    <xf numFmtId="0" fontId="1" fillId="24" borderId="33" xfId="0" applyFont="1" applyFill="1" applyBorder="1" applyAlignment="1" applyProtection="1">
      <alignment horizontal="center" vertical="center"/>
      <protection hidden="1" locked="0"/>
    </xf>
    <xf numFmtId="0" fontId="1" fillId="24" borderId="34" xfId="0" applyFont="1" applyFill="1" applyBorder="1" applyAlignment="1" applyProtection="1">
      <alignment horizontal="center" vertical="center"/>
      <protection hidden="1" locked="0"/>
    </xf>
    <xf numFmtId="0" fontId="1" fillId="0" borderId="33" xfId="49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24" borderId="13" xfId="0" applyFont="1" applyFill="1" applyBorder="1" applyAlignment="1" applyProtection="1">
      <alignment horizontal="center" vertical="center"/>
      <protection hidden="1" locked="0"/>
    </xf>
    <xf numFmtId="0" fontId="1" fillId="24" borderId="35" xfId="0" applyFont="1" applyFill="1" applyBorder="1" applyAlignment="1" applyProtection="1">
      <alignment horizontal="center" vertical="center"/>
      <protection hidden="1" locked="0"/>
    </xf>
    <xf numFmtId="0" fontId="1" fillId="24" borderId="20" xfId="0" applyFont="1" applyFill="1" applyBorder="1" applyAlignment="1" applyProtection="1">
      <alignment horizontal="center" vertical="center"/>
      <protection locked="0"/>
    </xf>
    <xf numFmtId="0" fontId="1" fillId="24" borderId="25" xfId="0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24" borderId="0" xfId="0" applyFont="1" applyFill="1" applyBorder="1" applyAlignment="1" applyProtection="1">
      <alignment horizontal="center" vertical="center"/>
      <protection hidden="1" locked="0"/>
    </xf>
    <xf numFmtId="0" fontId="1" fillId="24" borderId="36" xfId="0" applyFont="1" applyFill="1" applyBorder="1" applyAlignment="1" applyProtection="1">
      <alignment horizontal="center" vertical="center"/>
      <protection hidden="1" locked="0"/>
    </xf>
    <xf numFmtId="0" fontId="1" fillId="24" borderId="0" xfId="0" applyFont="1" applyFill="1" applyBorder="1" applyAlignment="1" applyProtection="1">
      <alignment horizontal="center" vertical="center"/>
      <protection hidden="1" locked="0"/>
    </xf>
    <xf numFmtId="0" fontId="1" fillId="24" borderId="36" xfId="0" applyFont="1" applyFill="1" applyBorder="1" applyAlignment="1" applyProtection="1">
      <alignment horizontal="center" vertical="center"/>
      <protection hidden="1" locked="0"/>
    </xf>
    <xf numFmtId="0" fontId="56" fillId="0" borderId="0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Border="1" applyAlignment="1" applyProtection="1">
      <alignment/>
      <protection locked="0"/>
    </xf>
    <xf numFmtId="0" fontId="56" fillId="0" borderId="0" xfId="0" applyFont="1" applyBorder="1" applyAlignment="1" applyProtection="1">
      <alignment horizontal="center" vertical="center"/>
      <protection locked="0"/>
    </xf>
    <xf numFmtId="49" fontId="41" fillId="26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33" xfId="0" applyNumberFormat="1" applyFont="1" applyFill="1" applyBorder="1" applyAlignment="1" applyProtection="1">
      <alignment vertical="center" wrapText="1"/>
      <protection locked="0"/>
    </xf>
    <xf numFmtId="0" fontId="1" fillId="24" borderId="32" xfId="0" applyFont="1" applyFill="1" applyBorder="1" applyAlignment="1" applyProtection="1">
      <alignment horizontal="center" vertical="center"/>
      <protection locked="0"/>
    </xf>
    <xf numFmtId="0" fontId="1" fillId="24" borderId="33" xfId="0" applyFont="1" applyFill="1" applyBorder="1" applyAlignment="1" applyProtection="1">
      <alignment horizontal="center" vertical="center"/>
      <protection hidden="1" locked="0"/>
    </xf>
    <xf numFmtId="0" fontId="1" fillId="24" borderId="34" xfId="0" applyFont="1" applyFill="1" applyBorder="1" applyAlignment="1" applyProtection="1">
      <alignment horizontal="center" vertical="center"/>
      <protection hidden="1" locked="0"/>
    </xf>
    <xf numFmtId="0" fontId="56" fillId="24" borderId="0" xfId="0" applyFont="1" applyFill="1" applyBorder="1" applyAlignment="1" applyProtection="1">
      <alignment horizontal="center" vertical="center"/>
      <protection locked="0"/>
    </xf>
    <xf numFmtId="0" fontId="41" fillId="0" borderId="29" xfId="0" applyFont="1" applyFill="1" applyBorder="1" applyAlignment="1" applyProtection="1">
      <alignment horizontal="left" vertical="center"/>
      <protection locked="0"/>
    </xf>
    <xf numFmtId="0" fontId="41" fillId="0" borderId="30" xfId="0" applyFont="1" applyFill="1" applyBorder="1" applyAlignment="1" applyProtection="1">
      <alignment horizontal="left" vertical="center"/>
      <protection locked="0"/>
    </xf>
    <xf numFmtId="0" fontId="41" fillId="0" borderId="31" xfId="0" applyFont="1" applyFill="1" applyBorder="1" applyAlignment="1" applyProtection="1">
      <alignment horizontal="left" vertical="center"/>
      <protection locked="0"/>
    </xf>
    <xf numFmtId="0" fontId="63" fillId="24" borderId="0" xfId="0" applyFont="1" applyFill="1" applyBorder="1" applyAlignment="1" applyProtection="1">
      <alignment horizontal="center" vertical="center"/>
      <protection hidden="1" locked="0"/>
    </xf>
    <xf numFmtId="0" fontId="59" fillId="25" borderId="0" xfId="0" applyFont="1" applyFill="1" applyBorder="1" applyAlignment="1" applyProtection="1">
      <alignment/>
      <protection locked="0"/>
    </xf>
    <xf numFmtId="0" fontId="62" fillId="17" borderId="0" xfId="0" applyFont="1" applyFill="1" applyBorder="1" applyAlignment="1" applyProtection="1">
      <alignment horizontal="center" vertical="center"/>
      <protection locked="0"/>
    </xf>
    <xf numFmtId="0" fontId="56" fillId="17" borderId="0" xfId="0" applyFont="1" applyFill="1" applyBorder="1" applyAlignment="1" applyProtection="1">
      <alignment horizontal="center" vertical="center"/>
      <protection locked="0"/>
    </xf>
    <xf numFmtId="0" fontId="59" fillId="17" borderId="0" xfId="0" applyFont="1" applyFill="1" applyBorder="1" applyAlignment="1" applyProtection="1">
      <alignment/>
      <protection locked="0"/>
    </xf>
    <xf numFmtId="0" fontId="56" fillId="24" borderId="0" xfId="0" applyFont="1" applyFill="1" applyBorder="1" applyAlignment="1" applyProtection="1">
      <alignment horizontal="center" vertical="center"/>
      <protection locked="0"/>
    </xf>
    <xf numFmtId="0" fontId="41" fillId="26" borderId="12" xfId="0" applyFont="1" applyFill="1" applyBorder="1" applyAlignment="1" applyProtection="1">
      <alignment horizontal="left" vertical="center"/>
      <protection hidden="1"/>
    </xf>
    <xf numFmtId="0" fontId="41" fillId="26" borderId="37" xfId="0" applyFont="1" applyFill="1" applyBorder="1" applyAlignment="1" applyProtection="1">
      <alignment horizontal="left" vertical="center"/>
      <protection hidden="1"/>
    </xf>
    <xf numFmtId="0" fontId="66" fillId="25" borderId="0" xfId="0" applyFont="1" applyFill="1" applyBorder="1" applyAlignment="1" applyProtection="1">
      <alignment horizontal="center"/>
      <protection locked="0"/>
    </xf>
    <xf numFmtId="0" fontId="67" fillId="24" borderId="0" xfId="0" applyFont="1" applyFill="1" applyBorder="1" applyAlignment="1" applyProtection="1">
      <alignment horizontal="center"/>
      <protection locked="0"/>
    </xf>
    <xf numFmtId="0" fontId="56" fillId="24" borderId="0" xfId="0" applyFont="1" applyFill="1" applyBorder="1" applyAlignment="1" applyProtection="1">
      <alignment horizontal="center" vertical="center"/>
      <protection locked="0"/>
    </xf>
    <xf numFmtId="0" fontId="41" fillId="26" borderId="10" xfId="0" applyFont="1" applyFill="1" applyBorder="1" applyAlignment="1" applyProtection="1">
      <alignment horizontal="left" vertical="center"/>
      <protection hidden="1"/>
    </xf>
    <xf numFmtId="0" fontId="13" fillId="4" borderId="10" xfId="0" applyFont="1" applyFill="1" applyBorder="1" applyAlignment="1" applyProtection="1">
      <alignment horizontal="center" vertical="center"/>
      <protection locked="0"/>
    </xf>
    <xf numFmtId="0" fontId="14" fillId="8" borderId="10" xfId="0" applyFont="1" applyFill="1" applyBorder="1" applyAlignment="1" applyProtection="1">
      <alignment horizontal="center" vertical="center" wrapText="1"/>
      <protection locked="0"/>
    </xf>
    <xf numFmtId="0" fontId="12" fillId="26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2" fillId="26" borderId="38" xfId="0" applyFont="1" applyFill="1" applyBorder="1" applyAlignment="1" applyProtection="1">
      <alignment horizontal="center" vertical="center"/>
      <protection locked="0"/>
    </xf>
    <xf numFmtId="0" fontId="12" fillId="26" borderId="39" xfId="0" applyFont="1" applyFill="1" applyBorder="1" applyAlignment="1" applyProtection="1">
      <alignment horizontal="center" vertical="center"/>
      <protection locked="0"/>
    </xf>
    <xf numFmtId="0" fontId="12" fillId="26" borderId="40" xfId="0" applyFont="1" applyFill="1" applyBorder="1" applyAlignment="1" applyProtection="1">
      <alignment horizontal="center" vertical="center"/>
      <protection locked="0"/>
    </xf>
    <xf numFmtId="0" fontId="13" fillId="4" borderId="14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8" fillId="26" borderId="38" xfId="0" applyFont="1" applyFill="1" applyBorder="1" applyAlignment="1" applyProtection="1">
      <alignment horizontal="center" vertical="center"/>
      <protection locked="0"/>
    </xf>
    <xf numFmtId="0" fontId="39" fillId="26" borderId="39" xfId="0" applyFont="1" applyFill="1" applyBorder="1" applyAlignment="1" applyProtection="1">
      <alignment horizontal="center" vertical="center"/>
      <protection locked="0"/>
    </xf>
    <xf numFmtId="0" fontId="39" fillId="26" borderId="40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/>
      <protection locked="0"/>
    </xf>
    <xf numFmtId="0" fontId="11" fillId="4" borderId="10" xfId="0" applyFont="1" applyFill="1" applyBorder="1" applyAlignment="1" applyProtection="1">
      <alignment horizontal="center"/>
      <protection locked="0"/>
    </xf>
    <xf numFmtId="0" fontId="41" fillId="0" borderId="13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68" fillId="24" borderId="0" xfId="0" applyFont="1" applyFill="1" applyBorder="1" applyAlignment="1" applyProtection="1">
      <alignment horizontal="center"/>
      <protection locked="0"/>
    </xf>
    <xf numFmtId="0" fontId="13" fillId="4" borderId="12" xfId="0" applyFont="1" applyFill="1" applyBorder="1" applyAlignment="1" applyProtection="1">
      <alignment horizontal="center" vertical="center"/>
      <protection locked="0"/>
    </xf>
    <xf numFmtId="0" fontId="14" fillId="8" borderId="12" xfId="0" applyFont="1" applyFill="1" applyBorder="1" applyAlignment="1" applyProtection="1">
      <alignment horizontal="center" vertical="center" wrapText="1"/>
      <protection locked="0"/>
    </xf>
    <xf numFmtId="0" fontId="14" fillId="27" borderId="10" xfId="0" applyFont="1" applyFill="1" applyBorder="1" applyAlignment="1" applyProtection="1">
      <alignment horizontal="center" vertical="center" wrapText="1"/>
      <protection locked="0"/>
    </xf>
    <xf numFmtId="0" fontId="14" fillId="27" borderId="12" xfId="0" applyFont="1" applyFill="1" applyBorder="1" applyAlignment="1" applyProtection="1">
      <alignment horizontal="center" vertical="center" wrapText="1"/>
      <protection locked="0"/>
    </xf>
    <xf numFmtId="0" fontId="13" fillId="4" borderId="41" xfId="0" applyFont="1" applyFill="1" applyBorder="1" applyAlignment="1" applyProtection="1">
      <alignment horizontal="center" vertical="center"/>
      <protection locked="0"/>
    </xf>
    <xf numFmtId="0" fontId="11" fillId="4" borderId="12" xfId="0" applyFont="1" applyFill="1" applyBorder="1" applyAlignment="1" applyProtection="1">
      <alignment horizontal="center"/>
      <protection locked="0"/>
    </xf>
    <xf numFmtId="0" fontId="41" fillId="0" borderId="24" xfId="0" applyFont="1" applyFill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left" vertical="center"/>
      <protection locked="0"/>
    </xf>
    <xf numFmtId="0" fontId="41" fillId="0" borderId="26" xfId="0" applyFont="1" applyFill="1" applyBorder="1" applyAlignment="1" applyProtection="1">
      <alignment horizontal="left" vertical="center"/>
      <protection locked="0"/>
    </xf>
    <xf numFmtId="0" fontId="13" fillId="26" borderId="38" xfId="0" applyFont="1" applyFill="1" applyBorder="1" applyAlignment="1" applyProtection="1">
      <alignment horizontal="center" vertical="center"/>
      <protection locked="0"/>
    </xf>
    <xf numFmtId="0" fontId="13" fillId="26" borderId="39" xfId="0" applyFont="1" applyFill="1" applyBorder="1" applyAlignment="1" applyProtection="1">
      <alignment horizontal="center" vertical="center"/>
      <protection locked="0"/>
    </xf>
    <xf numFmtId="0" fontId="13" fillId="26" borderId="40" xfId="0" applyFont="1" applyFill="1" applyBorder="1" applyAlignment="1" applyProtection="1">
      <alignment horizontal="center" vertical="center"/>
      <protection locked="0"/>
    </xf>
    <xf numFmtId="0" fontId="41" fillId="0" borderId="20" xfId="0" applyFont="1" applyFill="1" applyBorder="1" applyAlignment="1" applyProtection="1">
      <alignment horizontal="left" vertical="center" wrapText="1"/>
      <protection locked="0"/>
    </xf>
    <xf numFmtId="0" fontId="41" fillId="0" borderId="13" xfId="0" applyFont="1" applyFill="1" applyBorder="1" applyAlignment="1" applyProtection="1">
      <alignment horizontal="left" vertical="center" wrapText="1"/>
      <protection locked="0"/>
    </xf>
    <xf numFmtId="0" fontId="41" fillId="0" borderId="35" xfId="0" applyFont="1" applyFill="1" applyBorder="1" applyAlignment="1" applyProtection="1">
      <alignment horizontal="left" vertical="center" wrapText="1"/>
      <protection locked="0"/>
    </xf>
    <xf numFmtId="0" fontId="41" fillId="0" borderId="21" xfId="0" applyFont="1" applyFill="1" applyBorder="1" applyAlignment="1" applyProtection="1">
      <alignment horizontal="left" vertical="center"/>
      <protection locked="0"/>
    </xf>
    <xf numFmtId="0" fontId="41" fillId="0" borderId="22" xfId="0" applyFont="1" applyFill="1" applyBorder="1" applyAlignment="1" applyProtection="1">
      <alignment horizontal="left" vertical="center"/>
      <protection locked="0"/>
    </xf>
    <xf numFmtId="0" fontId="41" fillId="0" borderId="23" xfId="0" applyFont="1" applyFill="1" applyBorder="1" applyAlignment="1" applyProtection="1">
      <alignment horizontal="left" vertical="center"/>
      <protection locked="0"/>
    </xf>
    <xf numFmtId="0" fontId="41" fillId="0" borderId="29" xfId="0" applyFont="1" applyFill="1" applyBorder="1" applyAlignment="1" applyProtection="1">
      <alignment horizontal="left" vertical="center"/>
      <protection locked="0"/>
    </xf>
    <xf numFmtId="0" fontId="41" fillId="0" borderId="30" xfId="0" applyFont="1" applyFill="1" applyBorder="1" applyAlignment="1" applyProtection="1">
      <alignment horizontal="left" vertical="center"/>
      <protection locked="0"/>
    </xf>
    <xf numFmtId="0" fontId="41" fillId="0" borderId="31" xfId="0" applyFont="1" applyFill="1" applyBorder="1" applyAlignment="1" applyProtection="1">
      <alignment horizontal="left" vertical="center"/>
      <protection locked="0"/>
    </xf>
    <xf numFmtId="0" fontId="41" fillId="0" borderId="25" xfId="0" applyFont="1" applyFill="1" applyBorder="1" applyAlignment="1" applyProtection="1">
      <alignment horizontal="left" vertical="center" wrapText="1"/>
      <protection locked="0"/>
    </xf>
    <xf numFmtId="0" fontId="41" fillId="0" borderId="0" xfId="0" applyFont="1" applyFill="1" applyBorder="1" applyAlignment="1" applyProtection="1">
      <alignment horizontal="left" vertical="center" wrapText="1"/>
      <protection locked="0"/>
    </xf>
    <xf numFmtId="0" fontId="41" fillId="0" borderId="36" xfId="0" applyFont="1" applyFill="1" applyBorder="1" applyAlignment="1" applyProtection="1">
      <alignment horizontal="left" vertical="center" wrapText="1"/>
      <protection locked="0"/>
    </xf>
    <xf numFmtId="0" fontId="41" fillId="0" borderId="20" xfId="0" applyFont="1" applyFill="1" applyBorder="1" applyAlignment="1" applyProtection="1">
      <alignment horizontal="left" vertical="center"/>
      <protection locked="0"/>
    </xf>
    <xf numFmtId="0" fontId="41" fillId="0" borderId="35" xfId="0" applyFont="1" applyFill="1" applyBorder="1" applyAlignment="1" applyProtection="1">
      <alignment horizontal="left" vertical="center"/>
      <protection locked="0"/>
    </xf>
    <xf numFmtId="0" fontId="41" fillId="0" borderId="21" xfId="0" applyFont="1" applyFill="1" applyBorder="1" applyAlignment="1" applyProtection="1">
      <alignment horizontal="left" vertical="center" wrapText="1"/>
      <protection locked="0"/>
    </xf>
    <xf numFmtId="0" fontId="41" fillId="0" borderId="22" xfId="0" applyFont="1" applyFill="1" applyBorder="1" applyAlignment="1" applyProtection="1">
      <alignment horizontal="left" vertical="center" wrapText="1"/>
      <protection locked="0"/>
    </xf>
    <xf numFmtId="0" fontId="41" fillId="0" borderId="23" xfId="0" applyFont="1" applyFill="1" applyBorder="1" applyAlignment="1" applyProtection="1">
      <alignment horizontal="left" vertical="center" wrapText="1"/>
      <protection locked="0"/>
    </xf>
    <xf numFmtId="0" fontId="41" fillId="0" borderId="25" xfId="0" applyFont="1" applyFill="1" applyBorder="1" applyAlignment="1" applyProtection="1">
      <alignment horizontal="left" vertical="center"/>
      <protection locked="0"/>
    </xf>
    <xf numFmtId="0" fontId="41" fillId="0" borderId="36" xfId="0" applyFont="1" applyFill="1" applyBorder="1" applyAlignment="1" applyProtection="1">
      <alignment horizontal="left" vertical="center"/>
      <protection locked="0"/>
    </xf>
    <xf numFmtId="0" fontId="40" fillId="28" borderId="38" xfId="0" applyFont="1" applyFill="1" applyBorder="1" applyAlignment="1">
      <alignment horizontal="center" vertical="center"/>
    </xf>
    <xf numFmtId="0" fontId="40" fillId="28" borderId="39" xfId="0" applyFont="1" applyFill="1" applyBorder="1" applyAlignment="1">
      <alignment horizontal="center" vertical="center"/>
    </xf>
    <xf numFmtId="0" fontId="40" fillId="28" borderId="40" xfId="0" applyFont="1" applyFill="1" applyBorder="1" applyAlignment="1">
      <alignment horizontal="center" vertical="center"/>
    </xf>
    <xf numFmtId="0" fontId="1" fillId="24" borderId="0" xfId="0" applyFont="1" applyFill="1" applyBorder="1" applyAlignment="1" applyProtection="1">
      <alignment horizontal="center" vertical="center"/>
      <protection locked="0"/>
    </xf>
    <xf numFmtId="0" fontId="1" fillId="25" borderId="0" xfId="49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1:P170"/>
  <sheetViews>
    <sheetView tabSelected="1" workbookViewId="0" topLeftCell="A1">
      <selection activeCell="A9" sqref="A9:J9"/>
    </sheetView>
  </sheetViews>
  <sheetFormatPr defaultColWidth="0" defaultRowHeight="12.75" zeroHeight="1"/>
  <cols>
    <col min="1" max="1" width="11.875" style="45" customWidth="1"/>
    <col min="2" max="2" width="22.25390625" style="45" bestFit="1" customWidth="1"/>
    <col min="3" max="3" width="10.125" style="45" bestFit="1" customWidth="1"/>
    <col min="4" max="4" width="9.125" style="45" customWidth="1"/>
    <col min="5" max="5" width="11.625" style="45" bestFit="1" customWidth="1"/>
    <col min="6" max="9" width="9.125" style="45" customWidth="1"/>
    <col min="10" max="10" width="8.75390625" style="45" customWidth="1"/>
    <col min="11" max="12" width="5.75390625" style="4" customWidth="1"/>
    <col min="13" max="16384" width="0" style="4" hidden="1" customWidth="1"/>
  </cols>
  <sheetData>
    <row r="1" spans="1:12" s="3" customFormat="1" ht="12.7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9"/>
      <c r="L1" s="9"/>
    </row>
    <row r="2" spans="1:12" s="3" customFormat="1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9"/>
      <c r="L2" s="9"/>
    </row>
    <row r="3" spans="1:12" s="3" customFormat="1" ht="12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9"/>
      <c r="L3" s="9"/>
    </row>
    <row r="4" spans="1:12" s="3" customFormat="1" ht="12.7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9"/>
      <c r="L4" s="9"/>
    </row>
    <row r="5" spans="1:12" s="3" customFormat="1" ht="12.7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9"/>
      <c r="L5" s="9"/>
    </row>
    <row r="6" spans="1:12" s="3" customFormat="1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9"/>
      <c r="L6" s="9"/>
    </row>
    <row r="7" spans="1:12" s="3" customFormat="1" ht="12.7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9"/>
      <c r="L7" s="9"/>
    </row>
    <row r="8" spans="1:12" s="3" customFormat="1" ht="63.7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9"/>
      <c r="L8" s="9"/>
    </row>
    <row r="9" spans="1:12" s="3" customFormat="1" ht="27.75" customHeight="1">
      <c r="A9" s="154" t="s">
        <v>50</v>
      </c>
      <c r="B9" s="155"/>
      <c r="C9" s="155"/>
      <c r="D9" s="155"/>
      <c r="E9" s="155"/>
      <c r="F9" s="155"/>
      <c r="G9" s="155"/>
      <c r="H9" s="155"/>
      <c r="I9" s="155"/>
      <c r="J9" s="156"/>
      <c r="K9" s="9"/>
      <c r="L9" s="9"/>
    </row>
    <row r="10" spans="1:10" s="7" customFormat="1" ht="12.7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3" s="27" customFormat="1" ht="16.5" customHeight="1">
      <c r="A11" s="157" t="s">
        <v>0</v>
      </c>
      <c r="B11" s="158"/>
      <c r="C11" s="158"/>
      <c r="D11" s="158"/>
      <c r="E11" s="158"/>
      <c r="F11" s="158"/>
      <c r="G11" s="158"/>
      <c r="H11" s="158"/>
      <c r="I11" s="158"/>
      <c r="J11" s="158"/>
      <c r="K11" s="7"/>
      <c r="L11" s="7"/>
      <c r="M11" s="28"/>
    </row>
    <row r="12" spans="1:12" s="27" customFormat="1" ht="15.75">
      <c r="A12" s="12" t="s">
        <v>1</v>
      </c>
      <c r="B12" s="13" t="s">
        <v>2</v>
      </c>
      <c r="C12" s="14" t="s">
        <v>3</v>
      </c>
      <c r="D12" s="14" t="s">
        <v>4</v>
      </c>
      <c r="E12" s="14" t="s">
        <v>5</v>
      </c>
      <c r="F12" s="14" t="s">
        <v>6</v>
      </c>
      <c r="G12" s="14" t="s">
        <v>7</v>
      </c>
      <c r="H12" s="14" t="s">
        <v>8</v>
      </c>
      <c r="I12" s="14" t="s">
        <v>9</v>
      </c>
      <c r="J12" s="14" t="s">
        <v>10</v>
      </c>
      <c r="K12" s="7"/>
      <c r="L12" s="7"/>
    </row>
    <row r="13" spans="1:12" s="27" customFormat="1" ht="26.25" customHeight="1">
      <c r="A13" s="41">
        <v>1</v>
      </c>
      <c r="B13" s="46" t="s">
        <v>52</v>
      </c>
      <c r="C13" s="48">
        <v>16</v>
      </c>
      <c r="D13" s="48">
        <v>13</v>
      </c>
      <c r="E13" s="48">
        <v>1</v>
      </c>
      <c r="F13" s="48">
        <v>2</v>
      </c>
      <c r="G13" s="48">
        <v>46</v>
      </c>
      <c r="H13" s="48">
        <v>17</v>
      </c>
      <c r="I13" s="48">
        <v>40</v>
      </c>
      <c r="J13" s="48">
        <v>29</v>
      </c>
      <c r="K13" s="7"/>
      <c r="L13" s="7"/>
    </row>
    <row r="14" spans="1:16" s="27" customFormat="1" ht="26.25" customHeight="1">
      <c r="A14" s="41">
        <v>2</v>
      </c>
      <c r="B14" s="46" t="s">
        <v>43</v>
      </c>
      <c r="C14" s="48">
        <v>16</v>
      </c>
      <c r="D14" s="48">
        <v>11</v>
      </c>
      <c r="E14" s="48">
        <v>0</v>
      </c>
      <c r="F14" s="48">
        <v>5</v>
      </c>
      <c r="G14" s="48">
        <v>43</v>
      </c>
      <c r="H14" s="48">
        <v>21</v>
      </c>
      <c r="I14" s="48">
        <v>33</v>
      </c>
      <c r="J14" s="48">
        <v>22</v>
      </c>
      <c r="K14" s="7"/>
      <c r="L14" s="7"/>
      <c r="M14" s="29"/>
      <c r="N14" s="29"/>
      <c r="O14" s="30"/>
      <c r="P14" s="29"/>
    </row>
    <row r="15" spans="1:12" s="27" customFormat="1" ht="26.25" customHeight="1">
      <c r="A15" s="41">
        <v>3</v>
      </c>
      <c r="B15" s="46" t="s">
        <v>49</v>
      </c>
      <c r="C15" s="48">
        <v>16</v>
      </c>
      <c r="D15" s="48">
        <v>10</v>
      </c>
      <c r="E15" s="48">
        <v>1</v>
      </c>
      <c r="F15" s="48">
        <v>5</v>
      </c>
      <c r="G15" s="48">
        <v>51</v>
      </c>
      <c r="H15" s="48">
        <v>16</v>
      </c>
      <c r="I15" s="48">
        <v>31</v>
      </c>
      <c r="J15" s="48">
        <v>35</v>
      </c>
      <c r="K15" s="7"/>
      <c r="L15" s="7"/>
    </row>
    <row r="16" spans="1:12" s="27" customFormat="1" ht="26.25" customHeight="1">
      <c r="A16" s="41">
        <v>4</v>
      </c>
      <c r="B16" s="42" t="s">
        <v>53</v>
      </c>
      <c r="C16" s="48">
        <v>16</v>
      </c>
      <c r="D16" s="48">
        <v>9</v>
      </c>
      <c r="E16" s="48">
        <v>3</v>
      </c>
      <c r="F16" s="48">
        <v>4</v>
      </c>
      <c r="G16" s="48">
        <v>20</v>
      </c>
      <c r="H16" s="48">
        <v>15</v>
      </c>
      <c r="I16" s="48">
        <v>30</v>
      </c>
      <c r="J16" s="48">
        <v>5</v>
      </c>
      <c r="K16" s="7"/>
      <c r="L16" s="7"/>
    </row>
    <row r="17" spans="1:12" s="27" customFormat="1" ht="26.25" customHeight="1">
      <c r="A17" s="41">
        <v>5</v>
      </c>
      <c r="B17" s="42" t="s">
        <v>51</v>
      </c>
      <c r="C17" s="48">
        <v>16</v>
      </c>
      <c r="D17" s="48">
        <v>9</v>
      </c>
      <c r="E17" s="48">
        <v>1</v>
      </c>
      <c r="F17" s="48">
        <v>6</v>
      </c>
      <c r="G17" s="48">
        <v>36</v>
      </c>
      <c r="H17" s="48">
        <v>27</v>
      </c>
      <c r="I17" s="48">
        <v>28</v>
      </c>
      <c r="J17" s="48">
        <v>9</v>
      </c>
      <c r="K17" s="7"/>
      <c r="L17" s="7"/>
    </row>
    <row r="18" spans="1:12" s="27" customFormat="1" ht="26.25" customHeight="1">
      <c r="A18" s="41">
        <v>6</v>
      </c>
      <c r="B18" s="47" t="s">
        <v>57</v>
      </c>
      <c r="C18" s="48">
        <v>16</v>
      </c>
      <c r="D18" s="48">
        <v>7</v>
      </c>
      <c r="E18" s="48">
        <v>1</v>
      </c>
      <c r="F18" s="48">
        <v>8</v>
      </c>
      <c r="G18" s="48">
        <v>28</v>
      </c>
      <c r="H18" s="48">
        <v>34</v>
      </c>
      <c r="I18" s="48">
        <v>22</v>
      </c>
      <c r="J18" s="48">
        <v>-6</v>
      </c>
      <c r="K18" s="7"/>
      <c r="L18" s="7"/>
    </row>
    <row r="19" spans="1:12" s="27" customFormat="1" ht="26.25" customHeight="1">
      <c r="A19" s="41">
        <v>7</v>
      </c>
      <c r="B19" s="46" t="s">
        <v>54</v>
      </c>
      <c r="C19" s="48">
        <v>16</v>
      </c>
      <c r="D19" s="48">
        <v>5</v>
      </c>
      <c r="E19" s="48">
        <v>2</v>
      </c>
      <c r="F19" s="48">
        <v>9</v>
      </c>
      <c r="G19" s="48">
        <v>29</v>
      </c>
      <c r="H19" s="48">
        <v>21</v>
      </c>
      <c r="I19" s="48">
        <v>17</v>
      </c>
      <c r="J19" s="48">
        <v>8</v>
      </c>
      <c r="K19" s="7"/>
      <c r="L19" s="7"/>
    </row>
    <row r="20" spans="1:12" s="27" customFormat="1" ht="26.25" customHeight="1">
      <c r="A20" s="41">
        <v>8</v>
      </c>
      <c r="B20" s="46" t="s">
        <v>55</v>
      </c>
      <c r="C20" s="48">
        <v>16</v>
      </c>
      <c r="D20" s="48">
        <v>2</v>
      </c>
      <c r="E20" s="48">
        <v>3</v>
      </c>
      <c r="F20" s="48">
        <v>11</v>
      </c>
      <c r="G20" s="48">
        <v>16</v>
      </c>
      <c r="H20" s="48">
        <v>43</v>
      </c>
      <c r="I20" s="48">
        <v>9</v>
      </c>
      <c r="J20" s="48">
        <v>-27</v>
      </c>
      <c r="K20" s="7"/>
      <c r="L20" s="7"/>
    </row>
    <row r="21" spans="1:12" s="27" customFormat="1" ht="26.25" customHeight="1">
      <c r="A21" s="41">
        <v>9</v>
      </c>
      <c r="B21" s="42" t="s">
        <v>56</v>
      </c>
      <c r="C21" s="48">
        <v>16</v>
      </c>
      <c r="D21" s="48">
        <v>0</v>
      </c>
      <c r="E21" s="48">
        <v>0</v>
      </c>
      <c r="F21" s="48">
        <v>16</v>
      </c>
      <c r="G21" s="48">
        <v>1</v>
      </c>
      <c r="H21" s="48">
        <v>72</v>
      </c>
      <c r="I21" s="48">
        <v>0</v>
      </c>
      <c r="J21" s="48">
        <v>-71</v>
      </c>
      <c r="K21" s="7"/>
      <c r="L21" s="7"/>
    </row>
    <row r="22" spans="1:12" s="27" customFormat="1" ht="26.25" customHeight="1">
      <c r="A22" s="159" t="s">
        <v>210</v>
      </c>
      <c r="B22" s="159"/>
      <c r="C22" s="159"/>
      <c r="D22" s="159"/>
      <c r="E22" s="159"/>
      <c r="F22" s="159"/>
      <c r="G22" s="159"/>
      <c r="H22" s="159"/>
      <c r="I22" s="159"/>
      <c r="J22" s="159"/>
      <c r="K22" s="7"/>
      <c r="L22" s="7"/>
    </row>
    <row r="23" spans="1:12" s="3" customFormat="1" ht="15.75" customHeight="1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0"/>
      <c r="L23" s="10"/>
    </row>
    <row r="24" spans="1:12" s="3" customFormat="1" ht="15.75" customHeight="1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0"/>
      <c r="L24" s="10"/>
    </row>
    <row r="25" spans="1:12" s="3" customFormat="1" ht="15.75" customHeight="1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0"/>
      <c r="L25" s="10"/>
    </row>
    <row r="26" spans="1:12" s="3" customFormat="1" ht="15.75" customHeight="1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0"/>
      <c r="L26" s="10"/>
    </row>
    <row r="27" spans="1:12" s="3" customFormat="1" ht="15.75" customHeight="1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0"/>
      <c r="L27" s="10"/>
    </row>
    <row r="28" spans="1:12" ht="18.75" customHeight="1">
      <c r="A28" s="149" t="s">
        <v>12</v>
      </c>
      <c r="B28" s="150"/>
      <c r="C28" s="150"/>
      <c r="D28" s="150"/>
      <c r="E28" s="150"/>
      <c r="F28" s="150"/>
      <c r="G28" s="150"/>
      <c r="H28" s="150"/>
      <c r="I28" s="150"/>
      <c r="J28" s="151"/>
      <c r="K28" s="7"/>
      <c r="L28" s="7"/>
    </row>
    <row r="29" spans="1:12" ht="18.75" customHeight="1">
      <c r="A29" s="152" t="s">
        <v>13</v>
      </c>
      <c r="B29" s="152"/>
      <c r="C29" s="152"/>
      <c r="D29" s="152"/>
      <c r="E29" s="152"/>
      <c r="F29" s="152"/>
      <c r="G29" s="152"/>
      <c r="H29" s="152"/>
      <c r="I29" s="152"/>
      <c r="J29" s="152"/>
      <c r="K29" s="7"/>
      <c r="L29" s="7"/>
    </row>
    <row r="30" spans="1:12" s="3" customFormat="1" ht="12.75">
      <c r="A30" s="15" t="s">
        <v>14</v>
      </c>
      <c r="B30" s="15" t="s">
        <v>15</v>
      </c>
      <c r="C30" s="15" t="s">
        <v>16</v>
      </c>
      <c r="D30" s="15" t="s">
        <v>17</v>
      </c>
      <c r="E30" s="146" t="s">
        <v>18</v>
      </c>
      <c r="F30" s="146"/>
      <c r="G30" s="146" t="s">
        <v>19</v>
      </c>
      <c r="H30" s="146"/>
      <c r="I30" s="146" t="s">
        <v>20</v>
      </c>
      <c r="J30" s="146"/>
      <c r="K30" s="9"/>
      <c r="L30" s="9"/>
    </row>
    <row r="31" spans="1:12" ht="18.75" customHeight="1">
      <c r="A31" s="18">
        <v>45171</v>
      </c>
      <c r="B31" s="19" t="s">
        <v>135</v>
      </c>
      <c r="C31" s="18" t="s">
        <v>136</v>
      </c>
      <c r="D31" s="19" t="s">
        <v>137</v>
      </c>
      <c r="E31" s="144" t="str">
        <f>B166</f>
        <v>KESTEL BELEDİYESPOR</v>
      </c>
      <c r="F31" s="144"/>
      <c r="G31" s="144" t="str">
        <f>B159</f>
        <v>CİHANSPOR</v>
      </c>
      <c r="H31" s="144"/>
      <c r="I31" s="19">
        <v>5</v>
      </c>
      <c r="J31" s="19">
        <v>2</v>
      </c>
      <c r="K31" s="7"/>
      <c r="L31" s="7"/>
    </row>
    <row r="32" spans="1:12" ht="18.75" customHeight="1">
      <c r="A32" s="18">
        <v>45171</v>
      </c>
      <c r="B32" s="19" t="s">
        <v>138</v>
      </c>
      <c r="C32" s="19" t="s">
        <v>136</v>
      </c>
      <c r="D32" s="19" t="s">
        <v>139</v>
      </c>
      <c r="E32" s="144" t="str">
        <f>B160</f>
        <v>ZAFERSPOR</v>
      </c>
      <c r="F32" s="144"/>
      <c r="G32" s="144" t="str">
        <f>B165</f>
        <v>BEYAZIT GENÇLİK </v>
      </c>
      <c r="H32" s="144"/>
      <c r="I32" s="19">
        <v>3</v>
      </c>
      <c r="J32" s="19">
        <v>0</v>
      </c>
      <c r="K32" s="7"/>
      <c r="L32" s="7"/>
    </row>
    <row r="33" spans="1:12" ht="18.75" customHeight="1">
      <c r="A33" s="18">
        <v>45171</v>
      </c>
      <c r="B33" s="19" t="s">
        <v>140</v>
      </c>
      <c r="C33" s="19" t="s">
        <v>136</v>
      </c>
      <c r="D33" s="19" t="s">
        <v>137</v>
      </c>
      <c r="E33" s="144" t="str">
        <f>B164</f>
        <v>ŞÜKRANİYESPOR</v>
      </c>
      <c r="F33" s="144"/>
      <c r="G33" s="144" t="str">
        <f>B161</f>
        <v>YENİKARAMAN SPOR</v>
      </c>
      <c r="H33" s="144"/>
      <c r="I33" s="19">
        <v>0</v>
      </c>
      <c r="J33" s="19">
        <v>4</v>
      </c>
      <c r="K33" s="7"/>
      <c r="L33" s="7"/>
    </row>
    <row r="34" spans="1:12" ht="18.75" customHeight="1">
      <c r="A34" s="18">
        <v>45171</v>
      </c>
      <c r="B34" s="19" t="s">
        <v>141</v>
      </c>
      <c r="C34" s="19" t="s">
        <v>136</v>
      </c>
      <c r="D34" s="19" t="s">
        <v>139</v>
      </c>
      <c r="E34" s="139" t="str">
        <f>B162</f>
        <v>ÇAĞLAYAN SPOR</v>
      </c>
      <c r="F34" s="140"/>
      <c r="G34" s="139" t="str">
        <f>B163</f>
        <v>HÜRRİYETSPOR</v>
      </c>
      <c r="H34" s="140"/>
      <c r="I34" s="19">
        <v>1</v>
      </c>
      <c r="J34" s="19">
        <v>0</v>
      </c>
      <c r="K34" s="7"/>
      <c r="L34" s="7"/>
    </row>
    <row r="35" spans="1:12" ht="18.75" customHeight="1">
      <c r="A35" s="19"/>
      <c r="B35" s="19"/>
      <c r="C35" s="19"/>
      <c r="D35" s="19"/>
      <c r="E35" s="139" t="str">
        <f>B167</f>
        <v>İNEGÖL GENÇLER GÜCÜ </v>
      </c>
      <c r="F35" s="140"/>
      <c r="G35" s="139" t="str">
        <f>B168</f>
        <v>BAY</v>
      </c>
      <c r="H35" s="140"/>
      <c r="I35" s="19"/>
      <c r="J35" s="19"/>
      <c r="K35" s="7"/>
      <c r="L35" s="7"/>
    </row>
    <row r="36" spans="1:12" ht="18.75" customHeight="1">
      <c r="A36" s="145" t="s">
        <v>21</v>
      </c>
      <c r="B36" s="145"/>
      <c r="C36" s="145"/>
      <c r="D36" s="145"/>
      <c r="E36" s="145"/>
      <c r="F36" s="145"/>
      <c r="G36" s="145"/>
      <c r="H36" s="145"/>
      <c r="I36" s="145"/>
      <c r="J36" s="145"/>
      <c r="K36" s="7"/>
      <c r="L36" s="7"/>
    </row>
    <row r="37" spans="1:12" s="3" customFormat="1" ht="12.75">
      <c r="A37" s="15" t="s">
        <v>14</v>
      </c>
      <c r="B37" s="15" t="s">
        <v>15</v>
      </c>
      <c r="C37" s="15" t="s">
        <v>16</v>
      </c>
      <c r="D37" s="15" t="s">
        <v>17</v>
      </c>
      <c r="E37" s="146" t="s">
        <v>18</v>
      </c>
      <c r="F37" s="146"/>
      <c r="G37" s="146" t="s">
        <v>19</v>
      </c>
      <c r="H37" s="146"/>
      <c r="I37" s="146" t="s">
        <v>20</v>
      </c>
      <c r="J37" s="146"/>
      <c r="K37" s="9"/>
      <c r="L37" s="9"/>
    </row>
    <row r="38" spans="1:12" ht="18.75" customHeight="1">
      <c r="A38" s="18">
        <v>45173</v>
      </c>
      <c r="B38" s="19" t="s">
        <v>140</v>
      </c>
      <c r="C38" s="18" t="s">
        <v>142</v>
      </c>
      <c r="D38" s="19" t="s">
        <v>139</v>
      </c>
      <c r="E38" s="144" t="str">
        <f>B165</f>
        <v>BEYAZIT GENÇLİK </v>
      </c>
      <c r="F38" s="144"/>
      <c r="G38" s="144" t="str">
        <f>B167</f>
        <v>İNEGÖL GENÇLER GÜCÜ </v>
      </c>
      <c r="H38" s="144"/>
      <c r="I38" s="19">
        <v>0</v>
      </c>
      <c r="J38" s="19">
        <v>9</v>
      </c>
      <c r="K38" s="7"/>
      <c r="L38" s="7"/>
    </row>
    <row r="39" spans="1:12" ht="18.75" customHeight="1">
      <c r="A39" s="18">
        <v>45173</v>
      </c>
      <c r="B39" s="19" t="s">
        <v>138</v>
      </c>
      <c r="C39" s="19" t="s">
        <v>142</v>
      </c>
      <c r="D39" s="19" t="s">
        <v>137</v>
      </c>
      <c r="E39" s="144" t="str">
        <f>B159</f>
        <v>CİHANSPOR</v>
      </c>
      <c r="F39" s="144"/>
      <c r="G39" s="144" t="str">
        <f>B164</f>
        <v>ŞÜKRANİYESPOR</v>
      </c>
      <c r="H39" s="144"/>
      <c r="I39" s="19">
        <v>0</v>
      </c>
      <c r="J39" s="19">
        <v>0</v>
      </c>
      <c r="K39" s="7"/>
      <c r="L39" s="7"/>
    </row>
    <row r="40" spans="1:12" ht="18.75" customHeight="1">
      <c r="A40" s="18">
        <v>45173</v>
      </c>
      <c r="B40" s="19" t="s">
        <v>143</v>
      </c>
      <c r="C40" s="19" t="s">
        <v>142</v>
      </c>
      <c r="D40" s="19" t="s">
        <v>139</v>
      </c>
      <c r="E40" s="144" t="str">
        <f>B163</f>
        <v>HÜRRİYETSPOR</v>
      </c>
      <c r="F40" s="144"/>
      <c r="G40" s="144" t="str">
        <f>B160</f>
        <v>ZAFERSPOR</v>
      </c>
      <c r="H40" s="144"/>
      <c r="I40" s="19">
        <v>0</v>
      </c>
      <c r="J40" s="19">
        <v>3</v>
      </c>
      <c r="K40" s="7"/>
      <c r="L40" s="7"/>
    </row>
    <row r="41" spans="1:12" ht="18.75" customHeight="1">
      <c r="A41" s="18">
        <v>45173</v>
      </c>
      <c r="B41" s="19" t="s">
        <v>143</v>
      </c>
      <c r="C41" s="19" t="s">
        <v>142</v>
      </c>
      <c r="D41" s="19" t="s">
        <v>137</v>
      </c>
      <c r="E41" s="139" t="str">
        <f>B161</f>
        <v>YENİKARAMAN SPOR</v>
      </c>
      <c r="F41" s="140"/>
      <c r="G41" s="139" t="str">
        <f>B162</f>
        <v>ÇAĞLAYAN SPOR</v>
      </c>
      <c r="H41" s="140"/>
      <c r="I41" s="19">
        <v>6</v>
      </c>
      <c r="J41" s="19">
        <v>1</v>
      </c>
      <c r="K41" s="7"/>
      <c r="L41" s="7"/>
    </row>
    <row r="42" spans="1:12" ht="18.75" customHeight="1">
      <c r="A42" s="19"/>
      <c r="B42" s="19"/>
      <c r="C42" s="19"/>
      <c r="D42" s="19"/>
      <c r="E42" s="139" t="str">
        <f>B166</f>
        <v>KESTEL BELEDİYESPOR</v>
      </c>
      <c r="F42" s="140"/>
      <c r="G42" s="139" t="str">
        <f>B168</f>
        <v>BAY</v>
      </c>
      <c r="H42" s="140"/>
      <c r="I42" s="19"/>
      <c r="J42" s="19"/>
      <c r="K42" s="7"/>
      <c r="L42" s="7"/>
    </row>
    <row r="43" spans="1:12" ht="18.75" customHeight="1">
      <c r="A43" s="145" t="s">
        <v>22</v>
      </c>
      <c r="B43" s="145"/>
      <c r="C43" s="145"/>
      <c r="D43" s="145"/>
      <c r="E43" s="145"/>
      <c r="F43" s="145"/>
      <c r="G43" s="145"/>
      <c r="H43" s="145"/>
      <c r="I43" s="145"/>
      <c r="J43" s="145"/>
      <c r="K43" s="7"/>
      <c r="L43" s="7"/>
    </row>
    <row r="44" spans="1:12" s="3" customFormat="1" ht="12.75">
      <c r="A44" s="15" t="s">
        <v>14</v>
      </c>
      <c r="B44" s="15" t="s">
        <v>15</v>
      </c>
      <c r="C44" s="15" t="s">
        <v>16</v>
      </c>
      <c r="D44" s="15" t="s">
        <v>17</v>
      </c>
      <c r="E44" s="146" t="s">
        <v>18</v>
      </c>
      <c r="F44" s="146"/>
      <c r="G44" s="146" t="s">
        <v>19</v>
      </c>
      <c r="H44" s="146"/>
      <c r="I44" s="146" t="s">
        <v>20</v>
      </c>
      <c r="J44" s="146"/>
      <c r="K44" s="9"/>
      <c r="L44" s="9"/>
    </row>
    <row r="45" spans="1:12" ht="18.75" customHeight="1">
      <c r="A45" s="18">
        <v>45179</v>
      </c>
      <c r="B45" s="19" t="s">
        <v>138</v>
      </c>
      <c r="C45" s="18" t="s">
        <v>142</v>
      </c>
      <c r="D45" s="19" t="s">
        <v>137</v>
      </c>
      <c r="E45" s="144" t="str">
        <f>B164</f>
        <v>ŞÜKRANİYESPOR</v>
      </c>
      <c r="F45" s="144"/>
      <c r="G45" s="144" t="str">
        <f>B166</f>
        <v>KESTEL BELEDİYESPOR</v>
      </c>
      <c r="H45" s="144"/>
      <c r="I45" s="19">
        <v>0</v>
      </c>
      <c r="J45" s="19">
        <v>7</v>
      </c>
      <c r="K45" s="7"/>
      <c r="L45" s="7"/>
    </row>
    <row r="46" spans="1:12" ht="18.75" customHeight="1">
      <c r="A46" s="18">
        <v>45179</v>
      </c>
      <c r="B46" s="19" t="s">
        <v>172</v>
      </c>
      <c r="C46" s="19" t="s">
        <v>176</v>
      </c>
      <c r="D46" s="19" t="s">
        <v>137</v>
      </c>
      <c r="E46" s="144" t="str">
        <f>B167</f>
        <v>İNEGÖL GENÇLER GÜCÜ </v>
      </c>
      <c r="F46" s="144"/>
      <c r="G46" s="144" t="str">
        <f>B163</f>
        <v>HÜRRİYETSPOR</v>
      </c>
      <c r="H46" s="144"/>
      <c r="I46" s="19">
        <v>1</v>
      </c>
      <c r="J46" s="19">
        <v>0</v>
      </c>
      <c r="K46" s="7"/>
      <c r="L46" s="7"/>
    </row>
    <row r="47" spans="1:12" ht="18.75" customHeight="1">
      <c r="A47" s="18">
        <v>45179</v>
      </c>
      <c r="B47" s="19" t="s">
        <v>150</v>
      </c>
      <c r="C47" s="19" t="s">
        <v>176</v>
      </c>
      <c r="D47" s="19" t="s">
        <v>177</v>
      </c>
      <c r="E47" s="144" t="str">
        <f>B162</f>
        <v>ÇAĞLAYAN SPOR</v>
      </c>
      <c r="F47" s="144"/>
      <c r="G47" s="144" t="str">
        <f>B159</f>
        <v>CİHANSPOR</v>
      </c>
      <c r="H47" s="144"/>
      <c r="I47" s="19">
        <v>1</v>
      </c>
      <c r="J47" s="19">
        <v>2</v>
      </c>
      <c r="K47" s="7"/>
      <c r="L47" s="7"/>
    </row>
    <row r="48" spans="1:12" ht="18.75" customHeight="1">
      <c r="A48" s="18">
        <v>45179</v>
      </c>
      <c r="B48" s="19" t="s">
        <v>147</v>
      </c>
      <c r="C48" s="19" t="s">
        <v>162</v>
      </c>
      <c r="D48" s="19" t="s">
        <v>139</v>
      </c>
      <c r="E48" s="139" t="str">
        <f>B160</f>
        <v>ZAFERSPOR</v>
      </c>
      <c r="F48" s="140"/>
      <c r="G48" s="139" t="str">
        <f>B161</f>
        <v>YENİKARAMAN SPOR</v>
      </c>
      <c r="H48" s="140"/>
      <c r="I48" s="19">
        <v>1</v>
      </c>
      <c r="J48" s="19">
        <v>4</v>
      </c>
      <c r="K48" s="7"/>
      <c r="L48" s="7"/>
    </row>
    <row r="49" spans="1:12" ht="18.75" customHeight="1">
      <c r="A49" s="18"/>
      <c r="B49" s="19"/>
      <c r="C49" s="19"/>
      <c r="D49" s="19"/>
      <c r="E49" s="139" t="str">
        <f>B165</f>
        <v>BEYAZIT GENÇLİK </v>
      </c>
      <c r="F49" s="140"/>
      <c r="G49" s="139" t="str">
        <f>B168</f>
        <v>BAY</v>
      </c>
      <c r="H49" s="140"/>
      <c r="I49" s="19"/>
      <c r="J49" s="19"/>
      <c r="K49" s="7"/>
      <c r="L49" s="7"/>
    </row>
    <row r="50" spans="1:12" ht="18.75" customHeight="1">
      <c r="A50" s="145" t="s">
        <v>24</v>
      </c>
      <c r="B50" s="145"/>
      <c r="C50" s="145"/>
      <c r="D50" s="145"/>
      <c r="E50" s="145"/>
      <c r="F50" s="145"/>
      <c r="G50" s="145"/>
      <c r="H50" s="145"/>
      <c r="I50" s="145"/>
      <c r="J50" s="145"/>
      <c r="K50" s="7"/>
      <c r="L50" s="7"/>
    </row>
    <row r="51" spans="1:12" s="3" customFormat="1" ht="12.75">
      <c r="A51" s="15" t="s">
        <v>14</v>
      </c>
      <c r="B51" s="15" t="s">
        <v>15</v>
      </c>
      <c r="C51" s="15" t="s">
        <v>16</v>
      </c>
      <c r="D51" s="15" t="s">
        <v>17</v>
      </c>
      <c r="E51" s="146" t="s">
        <v>18</v>
      </c>
      <c r="F51" s="146"/>
      <c r="G51" s="146" t="s">
        <v>19</v>
      </c>
      <c r="H51" s="146"/>
      <c r="I51" s="146" t="s">
        <v>20</v>
      </c>
      <c r="J51" s="146"/>
      <c r="K51" s="9"/>
      <c r="L51" s="9"/>
    </row>
    <row r="52" spans="1:12" ht="18.75" customHeight="1">
      <c r="A52" s="18">
        <v>45183</v>
      </c>
      <c r="B52" s="19" t="s">
        <v>143</v>
      </c>
      <c r="C52" s="18" t="s">
        <v>178</v>
      </c>
      <c r="D52" s="19" t="s">
        <v>164</v>
      </c>
      <c r="E52" s="144" t="str">
        <f>B163</f>
        <v>HÜRRİYETSPOR</v>
      </c>
      <c r="F52" s="144"/>
      <c r="G52" s="144" t="str">
        <f>B165</f>
        <v>BEYAZIT GENÇLİK </v>
      </c>
      <c r="H52" s="144"/>
      <c r="I52" s="19">
        <v>9</v>
      </c>
      <c r="J52" s="19">
        <v>0</v>
      </c>
      <c r="K52" s="7"/>
      <c r="L52" s="7"/>
    </row>
    <row r="53" spans="1:12" ht="18.75" customHeight="1">
      <c r="A53" s="18">
        <v>45183</v>
      </c>
      <c r="B53" s="19" t="s">
        <v>135</v>
      </c>
      <c r="C53" s="19" t="s">
        <v>178</v>
      </c>
      <c r="D53" s="19" t="s">
        <v>137</v>
      </c>
      <c r="E53" s="144" t="str">
        <f>B166</f>
        <v>KESTEL BELEDİYESPOR</v>
      </c>
      <c r="F53" s="144"/>
      <c r="G53" s="144" t="str">
        <f>B162</f>
        <v>ÇAĞLAYAN SPOR</v>
      </c>
      <c r="H53" s="144"/>
      <c r="I53" s="19">
        <v>0</v>
      </c>
      <c r="J53" s="19">
        <v>1</v>
      </c>
      <c r="K53" s="7"/>
      <c r="L53" s="7"/>
    </row>
    <row r="54" spans="1:12" ht="18.75" customHeight="1">
      <c r="A54" s="18">
        <v>45183</v>
      </c>
      <c r="B54" s="19" t="s">
        <v>143</v>
      </c>
      <c r="C54" s="19" t="s">
        <v>178</v>
      </c>
      <c r="D54" s="19" t="s">
        <v>139</v>
      </c>
      <c r="E54" s="144" t="str">
        <f>B161</f>
        <v>YENİKARAMAN SPOR</v>
      </c>
      <c r="F54" s="144"/>
      <c r="G54" s="144" t="str">
        <f>B167</f>
        <v>İNEGÖL GENÇLER GÜCÜ </v>
      </c>
      <c r="H54" s="144"/>
      <c r="I54" s="19">
        <v>3</v>
      </c>
      <c r="J54" s="19">
        <v>0</v>
      </c>
      <c r="K54" s="7"/>
      <c r="L54" s="7"/>
    </row>
    <row r="55" spans="1:12" ht="18.75" customHeight="1">
      <c r="A55" s="18">
        <v>45183</v>
      </c>
      <c r="B55" s="19" t="s">
        <v>147</v>
      </c>
      <c r="C55" s="19" t="s">
        <v>178</v>
      </c>
      <c r="D55" s="19" t="s">
        <v>139</v>
      </c>
      <c r="E55" s="139" t="str">
        <f>B159</f>
        <v>CİHANSPOR</v>
      </c>
      <c r="F55" s="140"/>
      <c r="G55" s="139" t="str">
        <f>B160</f>
        <v>ZAFERSPOR</v>
      </c>
      <c r="H55" s="140"/>
      <c r="I55" s="19">
        <v>1</v>
      </c>
      <c r="J55" s="19">
        <v>5</v>
      </c>
      <c r="K55" s="7"/>
      <c r="L55" s="7"/>
    </row>
    <row r="56" spans="1:12" ht="18.75" customHeight="1">
      <c r="A56" s="19"/>
      <c r="B56" s="19"/>
      <c r="C56" s="19"/>
      <c r="D56" s="19"/>
      <c r="E56" s="139" t="str">
        <f>B164</f>
        <v>ŞÜKRANİYESPOR</v>
      </c>
      <c r="F56" s="140"/>
      <c r="G56" s="139" t="str">
        <f>B168</f>
        <v>BAY</v>
      </c>
      <c r="H56" s="140"/>
      <c r="I56" s="19"/>
      <c r="J56" s="19"/>
      <c r="K56" s="7"/>
      <c r="L56" s="7"/>
    </row>
    <row r="57" spans="1:12" ht="18.75" customHeight="1">
      <c r="A57" s="145" t="s">
        <v>25</v>
      </c>
      <c r="B57" s="145"/>
      <c r="C57" s="145"/>
      <c r="D57" s="145"/>
      <c r="E57" s="145"/>
      <c r="F57" s="145"/>
      <c r="G57" s="145"/>
      <c r="H57" s="145"/>
      <c r="I57" s="145"/>
      <c r="J57" s="145"/>
      <c r="K57" s="7"/>
      <c r="L57" s="7"/>
    </row>
    <row r="58" spans="1:12" s="3" customFormat="1" ht="12.75">
      <c r="A58" s="15" t="s">
        <v>14</v>
      </c>
      <c r="B58" s="15" t="s">
        <v>15</v>
      </c>
      <c r="C58" s="15" t="s">
        <v>16</v>
      </c>
      <c r="D58" s="15" t="s">
        <v>17</v>
      </c>
      <c r="E58" s="146" t="s">
        <v>18</v>
      </c>
      <c r="F58" s="146"/>
      <c r="G58" s="146" t="s">
        <v>19</v>
      </c>
      <c r="H58" s="146"/>
      <c r="I58" s="146" t="s">
        <v>20</v>
      </c>
      <c r="J58" s="146"/>
      <c r="K58" s="9"/>
      <c r="L58" s="9"/>
    </row>
    <row r="59" spans="1:12" ht="18.75" customHeight="1">
      <c r="A59" s="18">
        <v>45186</v>
      </c>
      <c r="B59" s="19" t="s">
        <v>143</v>
      </c>
      <c r="C59" s="18" t="s">
        <v>162</v>
      </c>
      <c r="D59" s="19" t="s">
        <v>137</v>
      </c>
      <c r="E59" s="144" t="str">
        <f>B162</f>
        <v>ÇAĞLAYAN SPOR</v>
      </c>
      <c r="F59" s="144"/>
      <c r="G59" s="144" t="str">
        <f>B164</f>
        <v>ŞÜKRANİYESPOR</v>
      </c>
      <c r="H59" s="144"/>
      <c r="I59" s="19">
        <v>3</v>
      </c>
      <c r="J59" s="19">
        <v>0</v>
      </c>
      <c r="K59" s="7"/>
      <c r="L59" s="7"/>
    </row>
    <row r="60" spans="1:12" ht="18.75" customHeight="1">
      <c r="A60" s="18">
        <v>45186</v>
      </c>
      <c r="B60" s="19" t="s">
        <v>140</v>
      </c>
      <c r="C60" s="18" t="s">
        <v>162</v>
      </c>
      <c r="D60" s="19" t="s">
        <v>137</v>
      </c>
      <c r="E60" s="144" t="str">
        <f>B165</f>
        <v>BEYAZIT GENÇLİK </v>
      </c>
      <c r="F60" s="144"/>
      <c r="G60" s="144" t="str">
        <f>B161</f>
        <v>YENİKARAMAN SPOR</v>
      </c>
      <c r="H60" s="144"/>
      <c r="I60" s="19">
        <v>1</v>
      </c>
      <c r="J60" s="19">
        <v>4</v>
      </c>
      <c r="K60" s="7"/>
      <c r="L60" s="7"/>
    </row>
    <row r="61" spans="1:12" ht="18.75" customHeight="1">
      <c r="A61" s="18">
        <v>45186</v>
      </c>
      <c r="B61" s="19" t="s">
        <v>138</v>
      </c>
      <c r="C61" s="18" t="s">
        <v>162</v>
      </c>
      <c r="D61" s="19" t="s">
        <v>137</v>
      </c>
      <c r="E61" s="144" t="str">
        <f>B160</f>
        <v>ZAFERSPOR</v>
      </c>
      <c r="F61" s="144"/>
      <c r="G61" s="144" t="str">
        <f>B166</f>
        <v>KESTEL BELEDİYESPOR</v>
      </c>
      <c r="H61" s="144"/>
      <c r="I61" s="19">
        <v>0</v>
      </c>
      <c r="J61" s="19">
        <v>2</v>
      </c>
      <c r="K61" s="7"/>
      <c r="L61" s="7"/>
    </row>
    <row r="62" spans="1:12" ht="18.75" customHeight="1">
      <c r="A62" s="18">
        <v>45186</v>
      </c>
      <c r="B62" s="19" t="s">
        <v>147</v>
      </c>
      <c r="C62" s="18" t="s">
        <v>162</v>
      </c>
      <c r="D62" s="19" t="s">
        <v>139</v>
      </c>
      <c r="E62" s="139" t="str">
        <f>B167</f>
        <v>İNEGÖL GENÇLER GÜCÜ </v>
      </c>
      <c r="F62" s="140"/>
      <c r="G62" s="139" t="str">
        <f>B159</f>
        <v>CİHANSPOR</v>
      </c>
      <c r="H62" s="140"/>
      <c r="I62" s="19">
        <v>0</v>
      </c>
      <c r="J62" s="19">
        <v>3</v>
      </c>
      <c r="K62" s="7"/>
      <c r="L62" s="7"/>
    </row>
    <row r="63" spans="1:12" ht="18.75" customHeight="1">
      <c r="A63" s="19"/>
      <c r="B63" s="19"/>
      <c r="C63" s="19"/>
      <c r="D63" s="19"/>
      <c r="E63" s="139" t="str">
        <f>B163</f>
        <v>HÜRRİYETSPOR</v>
      </c>
      <c r="F63" s="140"/>
      <c r="G63" s="139" t="str">
        <f>B168</f>
        <v>BAY</v>
      </c>
      <c r="H63" s="140"/>
      <c r="I63" s="19"/>
      <c r="J63" s="19"/>
      <c r="K63" s="7"/>
      <c r="L63" s="7"/>
    </row>
    <row r="64" spans="1:12" ht="18.75" customHeight="1">
      <c r="A64" s="145" t="s">
        <v>29</v>
      </c>
      <c r="B64" s="145"/>
      <c r="C64" s="145"/>
      <c r="D64" s="145"/>
      <c r="E64" s="145"/>
      <c r="F64" s="145"/>
      <c r="G64" s="145"/>
      <c r="H64" s="145"/>
      <c r="I64" s="145"/>
      <c r="J64" s="145"/>
      <c r="K64" s="7"/>
      <c r="L64" s="7"/>
    </row>
    <row r="65" spans="1:12" s="3" customFormat="1" ht="12.75">
      <c r="A65" s="15" t="s">
        <v>14</v>
      </c>
      <c r="B65" s="15" t="s">
        <v>15</v>
      </c>
      <c r="C65" s="15" t="s">
        <v>16</v>
      </c>
      <c r="D65" s="15" t="s">
        <v>17</v>
      </c>
      <c r="E65" s="146" t="s">
        <v>18</v>
      </c>
      <c r="F65" s="146"/>
      <c r="G65" s="146" t="s">
        <v>19</v>
      </c>
      <c r="H65" s="146"/>
      <c r="I65" s="146" t="s">
        <v>20</v>
      </c>
      <c r="J65" s="146"/>
      <c r="K65" s="9"/>
      <c r="L65" s="9"/>
    </row>
    <row r="66" spans="1:12" ht="18.75" customHeight="1">
      <c r="A66" s="18">
        <v>45189</v>
      </c>
      <c r="B66" s="19" t="s">
        <v>143</v>
      </c>
      <c r="C66" s="18" t="s">
        <v>199</v>
      </c>
      <c r="D66" s="19" t="s">
        <v>139</v>
      </c>
      <c r="E66" s="144" t="str">
        <f>B161</f>
        <v>YENİKARAMAN SPOR</v>
      </c>
      <c r="F66" s="144"/>
      <c r="G66" s="144" t="str">
        <f>B163</f>
        <v>HÜRRİYETSPOR</v>
      </c>
      <c r="H66" s="144"/>
      <c r="I66" s="19">
        <v>2</v>
      </c>
      <c r="J66" s="19">
        <v>1</v>
      </c>
      <c r="K66" s="7"/>
      <c r="L66" s="7"/>
    </row>
    <row r="67" spans="1:12" ht="18.75" customHeight="1">
      <c r="A67" s="18">
        <v>45189</v>
      </c>
      <c r="B67" s="19" t="s">
        <v>147</v>
      </c>
      <c r="C67" s="18" t="s">
        <v>199</v>
      </c>
      <c r="D67" s="19" t="s">
        <v>139</v>
      </c>
      <c r="E67" s="144" t="str">
        <f>B164</f>
        <v>ŞÜKRANİYESPOR</v>
      </c>
      <c r="F67" s="144"/>
      <c r="G67" s="144" t="str">
        <f>B160</f>
        <v>ZAFERSPOR</v>
      </c>
      <c r="H67" s="144"/>
      <c r="I67" s="19">
        <v>0</v>
      </c>
      <c r="J67" s="19">
        <v>3</v>
      </c>
      <c r="K67" s="7"/>
      <c r="L67" s="7"/>
    </row>
    <row r="68" spans="1:12" ht="18.75" customHeight="1">
      <c r="A68" s="18">
        <v>45189</v>
      </c>
      <c r="B68" s="19" t="s">
        <v>163</v>
      </c>
      <c r="C68" s="18" t="s">
        <v>199</v>
      </c>
      <c r="D68" s="19" t="s">
        <v>137</v>
      </c>
      <c r="E68" s="144" t="str">
        <f>B159</f>
        <v>CİHANSPOR</v>
      </c>
      <c r="F68" s="144"/>
      <c r="G68" s="144" t="str">
        <f>B165</f>
        <v>BEYAZIT GENÇLİK </v>
      </c>
      <c r="H68" s="144"/>
      <c r="I68" s="19">
        <v>7</v>
      </c>
      <c r="J68" s="19">
        <v>0</v>
      </c>
      <c r="K68" s="7"/>
      <c r="L68" s="7"/>
    </row>
    <row r="69" spans="1:12" ht="18.75" customHeight="1">
      <c r="A69" s="18">
        <v>45189</v>
      </c>
      <c r="B69" s="19" t="s">
        <v>135</v>
      </c>
      <c r="C69" s="18" t="s">
        <v>199</v>
      </c>
      <c r="D69" s="19" t="s">
        <v>137</v>
      </c>
      <c r="E69" s="139" t="str">
        <f>B166</f>
        <v>KESTEL BELEDİYESPOR</v>
      </c>
      <c r="F69" s="140"/>
      <c r="G69" s="139" t="str">
        <f>B167</f>
        <v>İNEGÖL GENÇLER GÜCÜ </v>
      </c>
      <c r="H69" s="140"/>
      <c r="I69" s="19">
        <v>2</v>
      </c>
      <c r="J69" s="19">
        <v>2</v>
      </c>
      <c r="K69" s="7"/>
      <c r="L69" s="7"/>
    </row>
    <row r="70" spans="1:12" ht="18.75" customHeight="1">
      <c r="A70" s="19"/>
      <c r="B70" s="19"/>
      <c r="C70" s="19"/>
      <c r="D70" s="19"/>
      <c r="E70" s="139" t="str">
        <f>B162</f>
        <v>ÇAĞLAYAN SPOR</v>
      </c>
      <c r="F70" s="140"/>
      <c r="G70" s="139" t="str">
        <f>B168</f>
        <v>BAY</v>
      </c>
      <c r="H70" s="140"/>
      <c r="I70" s="19"/>
      <c r="J70" s="19"/>
      <c r="K70" s="7"/>
      <c r="L70" s="7"/>
    </row>
    <row r="71" spans="1:12" ht="18.75" customHeight="1">
      <c r="A71" s="145" t="s">
        <v>30</v>
      </c>
      <c r="B71" s="145"/>
      <c r="C71" s="145"/>
      <c r="D71" s="145"/>
      <c r="E71" s="145"/>
      <c r="F71" s="145"/>
      <c r="G71" s="145"/>
      <c r="H71" s="145"/>
      <c r="I71" s="145"/>
      <c r="J71" s="145"/>
      <c r="K71" s="7"/>
      <c r="L71" s="7"/>
    </row>
    <row r="72" spans="1:12" s="3" customFormat="1" ht="12.75">
      <c r="A72" s="15" t="s">
        <v>14</v>
      </c>
      <c r="B72" s="15" t="s">
        <v>15</v>
      </c>
      <c r="C72" s="15" t="s">
        <v>16</v>
      </c>
      <c r="D72" s="15" t="s">
        <v>17</v>
      </c>
      <c r="E72" s="146" t="s">
        <v>18</v>
      </c>
      <c r="F72" s="146"/>
      <c r="G72" s="146" t="s">
        <v>19</v>
      </c>
      <c r="H72" s="146"/>
      <c r="I72" s="146" t="s">
        <v>20</v>
      </c>
      <c r="J72" s="146"/>
      <c r="K72" s="9"/>
      <c r="L72" s="9"/>
    </row>
    <row r="73" spans="1:12" ht="18.75" customHeight="1">
      <c r="A73" s="18">
        <v>45193</v>
      </c>
      <c r="B73" s="19" t="s">
        <v>147</v>
      </c>
      <c r="C73" s="18" t="s">
        <v>162</v>
      </c>
      <c r="D73" s="19" t="s">
        <v>173</v>
      </c>
      <c r="E73" s="144" t="str">
        <f>B160</f>
        <v>ZAFERSPOR</v>
      </c>
      <c r="F73" s="144"/>
      <c r="G73" s="144" t="str">
        <f>B162</f>
        <v>ÇAĞLAYAN SPOR</v>
      </c>
      <c r="H73" s="144"/>
      <c r="I73" s="19">
        <v>0</v>
      </c>
      <c r="J73" s="19">
        <v>1</v>
      </c>
      <c r="K73" s="7"/>
      <c r="L73" s="7"/>
    </row>
    <row r="74" spans="1:12" ht="18.75" customHeight="1">
      <c r="A74" s="18">
        <v>45193</v>
      </c>
      <c r="B74" s="19" t="s">
        <v>143</v>
      </c>
      <c r="C74" s="18" t="s">
        <v>162</v>
      </c>
      <c r="D74" s="19" t="s">
        <v>203</v>
      </c>
      <c r="E74" s="144" t="str">
        <f>B163</f>
        <v>HÜRRİYETSPOR</v>
      </c>
      <c r="F74" s="144"/>
      <c r="G74" s="144" t="str">
        <f>B159</f>
        <v>CİHANSPOR</v>
      </c>
      <c r="H74" s="144"/>
      <c r="I74" s="19">
        <v>3</v>
      </c>
      <c r="J74" s="19">
        <v>0</v>
      </c>
      <c r="K74" s="7"/>
      <c r="L74" s="7"/>
    </row>
    <row r="75" spans="1:12" ht="18.75" customHeight="1">
      <c r="A75" s="18">
        <v>45193</v>
      </c>
      <c r="B75" s="19" t="s">
        <v>172</v>
      </c>
      <c r="C75" s="18" t="s">
        <v>162</v>
      </c>
      <c r="D75" s="19" t="s">
        <v>177</v>
      </c>
      <c r="E75" s="144" t="str">
        <f>B167</f>
        <v>İNEGÖL GENÇLER GÜCÜ </v>
      </c>
      <c r="F75" s="144"/>
      <c r="G75" s="144" t="str">
        <f>B164</f>
        <v>ŞÜKRANİYESPOR</v>
      </c>
      <c r="H75" s="144"/>
      <c r="I75" s="19">
        <v>2</v>
      </c>
      <c r="J75" s="19">
        <v>1</v>
      </c>
      <c r="K75" s="7"/>
      <c r="L75" s="7"/>
    </row>
    <row r="76" spans="1:12" ht="18.75" customHeight="1">
      <c r="A76" s="18">
        <v>45193</v>
      </c>
      <c r="B76" s="19" t="s">
        <v>140</v>
      </c>
      <c r="C76" s="18" t="s">
        <v>162</v>
      </c>
      <c r="D76" s="19" t="s">
        <v>173</v>
      </c>
      <c r="E76" s="139" t="str">
        <f>B165</f>
        <v>BEYAZIT GENÇLİK </v>
      </c>
      <c r="F76" s="140"/>
      <c r="G76" s="139" t="str">
        <f>B166</f>
        <v>KESTEL BELEDİYESPOR</v>
      </c>
      <c r="H76" s="140"/>
      <c r="I76" s="19">
        <v>0</v>
      </c>
      <c r="J76" s="19">
        <v>10</v>
      </c>
      <c r="K76" s="7"/>
      <c r="L76" s="7"/>
    </row>
    <row r="77" spans="1:12" ht="18.75" customHeight="1">
      <c r="A77" s="19"/>
      <c r="B77" s="19"/>
      <c r="C77" s="19"/>
      <c r="D77" s="19"/>
      <c r="E77" s="139" t="str">
        <f>B161</f>
        <v>YENİKARAMAN SPOR</v>
      </c>
      <c r="F77" s="140"/>
      <c r="G77" s="139" t="str">
        <f>B168</f>
        <v>BAY</v>
      </c>
      <c r="H77" s="140"/>
      <c r="I77" s="19"/>
      <c r="J77" s="19"/>
      <c r="K77" s="7"/>
      <c r="L77" s="7"/>
    </row>
    <row r="78" spans="1:12" ht="18.75" customHeight="1">
      <c r="A78" s="145" t="s">
        <v>31</v>
      </c>
      <c r="B78" s="145"/>
      <c r="C78" s="145"/>
      <c r="D78" s="145"/>
      <c r="E78" s="145"/>
      <c r="F78" s="145"/>
      <c r="G78" s="145"/>
      <c r="H78" s="145"/>
      <c r="I78" s="145"/>
      <c r="J78" s="145"/>
      <c r="K78" s="7"/>
      <c r="L78" s="7"/>
    </row>
    <row r="79" spans="1:12" s="3" customFormat="1" ht="12.75">
      <c r="A79" s="15" t="s">
        <v>14</v>
      </c>
      <c r="B79" s="15" t="s">
        <v>15</v>
      </c>
      <c r="C79" s="15" t="s">
        <v>16</v>
      </c>
      <c r="D79" s="15" t="s">
        <v>17</v>
      </c>
      <c r="E79" s="146" t="s">
        <v>18</v>
      </c>
      <c r="F79" s="146"/>
      <c r="G79" s="146" t="s">
        <v>19</v>
      </c>
      <c r="H79" s="146"/>
      <c r="I79" s="146" t="s">
        <v>20</v>
      </c>
      <c r="J79" s="146"/>
      <c r="K79" s="9"/>
      <c r="L79" s="9"/>
    </row>
    <row r="80" spans="1:12" ht="18.75" customHeight="1">
      <c r="A80" s="18">
        <v>45195</v>
      </c>
      <c r="B80" s="19" t="s">
        <v>138</v>
      </c>
      <c r="C80" s="18" t="s">
        <v>160</v>
      </c>
      <c r="D80" s="19" t="s">
        <v>203</v>
      </c>
      <c r="E80" s="144" t="str">
        <f>B159</f>
        <v>CİHANSPOR</v>
      </c>
      <c r="F80" s="144"/>
      <c r="G80" s="144" t="str">
        <f>B161</f>
        <v>YENİKARAMAN SPOR</v>
      </c>
      <c r="H80" s="144"/>
      <c r="I80" s="19">
        <v>0</v>
      </c>
      <c r="J80" s="19">
        <v>3</v>
      </c>
      <c r="K80" s="7"/>
      <c r="L80" s="7"/>
    </row>
    <row r="81" spans="1:12" ht="18.75" customHeight="1">
      <c r="A81" s="18">
        <v>45195</v>
      </c>
      <c r="B81" s="19" t="s">
        <v>150</v>
      </c>
      <c r="C81" s="19" t="s">
        <v>160</v>
      </c>
      <c r="D81" s="19" t="s">
        <v>173</v>
      </c>
      <c r="E81" s="144" t="str">
        <f>B162</f>
        <v>ÇAĞLAYAN SPOR</v>
      </c>
      <c r="F81" s="144"/>
      <c r="G81" s="144" t="str">
        <f>B167</f>
        <v>İNEGÖL GENÇLER GÜCÜ </v>
      </c>
      <c r="H81" s="144"/>
      <c r="I81" s="19">
        <v>1</v>
      </c>
      <c r="J81" s="19">
        <v>0</v>
      </c>
      <c r="K81" s="7"/>
      <c r="L81" s="7"/>
    </row>
    <row r="82" spans="1:12" ht="18.75" customHeight="1">
      <c r="A82" s="18">
        <v>45195</v>
      </c>
      <c r="B82" s="19" t="s">
        <v>135</v>
      </c>
      <c r="C82" s="19" t="s">
        <v>160</v>
      </c>
      <c r="D82" s="19" t="s">
        <v>204</v>
      </c>
      <c r="E82" s="144" t="str">
        <f>B166</f>
        <v>KESTEL BELEDİYESPOR</v>
      </c>
      <c r="F82" s="144"/>
      <c r="G82" s="144" t="str">
        <f>B163</f>
        <v>HÜRRİYETSPOR</v>
      </c>
      <c r="H82" s="144"/>
      <c r="I82" s="19">
        <v>1</v>
      </c>
      <c r="J82" s="19">
        <v>0</v>
      </c>
      <c r="K82" s="7"/>
      <c r="L82" s="7"/>
    </row>
    <row r="83" spans="1:12" ht="18.75" customHeight="1">
      <c r="A83" s="18">
        <v>45195</v>
      </c>
      <c r="B83" s="19" t="s">
        <v>138</v>
      </c>
      <c r="C83" s="19" t="s">
        <v>160</v>
      </c>
      <c r="D83" s="19" t="s">
        <v>173</v>
      </c>
      <c r="E83" s="139" t="str">
        <f>B164</f>
        <v>ŞÜKRANİYESPOR</v>
      </c>
      <c r="F83" s="140"/>
      <c r="G83" s="139" t="str">
        <f>B165</f>
        <v>BEYAZIT GENÇLİK </v>
      </c>
      <c r="H83" s="140"/>
      <c r="I83" s="19">
        <v>3</v>
      </c>
      <c r="J83" s="19">
        <v>0</v>
      </c>
      <c r="K83" s="7"/>
      <c r="L83" s="7"/>
    </row>
    <row r="84" spans="1:12" ht="18.75" customHeight="1">
      <c r="A84" s="19"/>
      <c r="B84" s="19"/>
      <c r="C84" s="19"/>
      <c r="D84" s="19"/>
      <c r="E84" s="139" t="str">
        <f>B160</f>
        <v>ZAFERSPOR</v>
      </c>
      <c r="F84" s="140"/>
      <c r="G84" s="139" t="str">
        <f>B168</f>
        <v>BAY</v>
      </c>
      <c r="H84" s="140"/>
      <c r="I84" s="19"/>
      <c r="J84" s="19"/>
      <c r="K84" s="7"/>
      <c r="L84" s="7"/>
    </row>
    <row r="85" spans="1:12" ht="18.75" customHeight="1">
      <c r="A85" s="145" t="s">
        <v>32</v>
      </c>
      <c r="B85" s="145"/>
      <c r="C85" s="145"/>
      <c r="D85" s="145"/>
      <c r="E85" s="145"/>
      <c r="F85" s="145"/>
      <c r="G85" s="145"/>
      <c r="H85" s="145"/>
      <c r="I85" s="145"/>
      <c r="J85" s="145"/>
      <c r="K85" s="7"/>
      <c r="L85" s="7"/>
    </row>
    <row r="86" spans="1:12" s="3" customFormat="1" ht="12.75">
      <c r="A86" s="15" t="s">
        <v>14</v>
      </c>
      <c r="B86" s="15" t="s">
        <v>15</v>
      </c>
      <c r="C86" s="15" t="s">
        <v>16</v>
      </c>
      <c r="D86" s="15" t="s">
        <v>17</v>
      </c>
      <c r="E86" s="146" t="s">
        <v>18</v>
      </c>
      <c r="F86" s="146"/>
      <c r="G86" s="146" t="s">
        <v>19</v>
      </c>
      <c r="H86" s="146"/>
      <c r="I86" s="146" t="s">
        <v>20</v>
      </c>
      <c r="J86" s="146"/>
      <c r="K86" s="9"/>
      <c r="L86" s="9"/>
    </row>
    <row r="87" spans="1:12" ht="18.75" customHeight="1">
      <c r="A87" s="18">
        <v>45197</v>
      </c>
      <c r="B87" s="19" t="s">
        <v>170</v>
      </c>
      <c r="C87" s="18" t="s">
        <v>178</v>
      </c>
      <c r="D87" s="19" t="s">
        <v>148</v>
      </c>
      <c r="E87" s="144" t="str">
        <f>B167</f>
        <v>İNEGÖL GENÇLER GÜCÜ </v>
      </c>
      <c r="F87" s="144"/>
      <c r="G87" s="144" t="str">
        <f>B160</f>
        <v>ZAFERSPOR</v>
      </c>
      <c r="H87" s="144"/>
      <c r="I87" s="19">
        <v>1</v>
      </c>
      <c r="J87" s="19">
        <v>8</v>
      </c>
      <c r="K87" s="7"/>
      <c r="L87" s="7"/>
    </row>
    <row r="88" spans="1:12" ht="18.75" customHeight="1">
      <c r="A88" s="18">
        <v>45197</v>
      </c>
      <c r="B88" s="19" t="s">
        <v>143</v>
      </c>
      <c r="C88" s="18" t="s">
        <v>178</v>
      </c>
      <c r="D88" s="19" t="s">
        <v>173</v>
      </c>
      <c r="E88" s="144" t="str">
        <f>B161</f>
        <v>YENİKARAMAN SPOR</v>
      </c>
      <c r="F88" s="144"/>
      <c r="G88" s="144" t="str">
        <f>B166</f>
        <v>KESTEL BELEDİYESPOR</v>
      </c>
      <c r="H88" s="144"/>
      <c r="I88" s="19">
        <v>2</v>
      </c>
      <c r="J88" s="19">
        <v>1</v>
      </c>
      <c r="K88" s="7"/>
      <c r="L88" s="7"/>
    </row>
    <row r="89" spans="1:12" ht="18.75" customHeight="1">
      <c r="A89" s="18">
        <v>45197</v>
      </c>
      <c r="B89" s="19" t="s">
        <v>140</v>
      </c>
      <c r="C89" s="18" t="s">
        <v>178</v>
      </c>
      <c r="D89" s="19" t="s">
        <v>173</v>
      </c>
      <c r="E89" s="144" t="str">
        <f>B165</f>
        <v>BEYAZIT GENÇLİK </v>
      </c>
      <c r="F89" s="144"/>
      <c r="G89" s="144" t="str">
        <f>B162</f>
        <v>ÇAĞLAYAN SPOR</v>
      </c>
      <c r="H89" s="144"/>
      <c r="I89" s="19">
        <v>0</v>
      </c>
      <c r="J89" s="19">
        <v>3</v>
      </c>
      <c r="K89" s="7"/>
      <c r="L89" s="7"/>
    </row>
    <row r="90" spans="1:12" ht="18.75" customHeight="1">
      <c r="A90" s="18">
        <v>45197</v>
      </c>
      <c r="B90" s="19" t="s">
        <v>143</v>
      </c>
      <c r="C90" s="18" t="s">
        <v>178</v>
      </c>
      <c r="D90" s="19" t="s">
        <v>148</v>
      </c>
      <c r="E90" s="139" t="str">
        <f>B163</f>
        <v>HÜRRİYETSPOR</v>
      </c>
      <c r="F90" s="140"/>
      <c r="G90" s="139" t="str">
        <f>B164</f>
        <v>ŞÜKRANİYESPOR</v>
      </c>
      <c r="H90" s="140"/>
      <c r="I90" s="19">
        <v>0</v>
      </c>
      <c r="J90" s="19">
        <v>0</v>
      </c>
      <c r="K90" s="7"/>
      <c r="L90" s="7"/>
    </row>
    <row r="91" spans="1:12" ht="18.75" customHeight="1">
      <c r="A91" s="19"/>
      <c r="B91" s="19"/>
      <c r="C91" s="19"/>
      <c r="D91" s="19"/>
      <c r="E91" s="139" t="str">
        <f>B159</f>
        <v>CİHANSPOR</v>
      </c>
      <c r="F91" s="140"/>
      <c r="G91" s="139" t="str">
        <f>B168</f>
        <v>BAY</v>
      </c>
      <c r="H91" s="140"/>
      <c r="I91" s="19"/>
      <c r="J91" s="19"/>
      <c r="K91" s="7"/>
      <c r="L91" s="7"/>
    </row>
    <row r="92" spans="1:12" ht="18.75" customHeight="1">
      <c r="A92" s="147" t="s">
        <v>23</v>
      </c>
      <c r="B92" s="147"/>
      <c r="C92" s="147"/>
      <c r="D92" s="147"/>
      <c r="E92" s="147"/>
      <c r="F92" s="147"/>
      <c r="G92" s="147"/>
      <c r="H92" s="147"/>
      <c r="I92" s="147"/>
      <c r="J92" s="147"/>
      <c r="K92" s="7"/>
      <c r="L92" s="7"/>
    </row>
    <row r="93" spans="1:12" ht="18.75" customHeight="1">
      <c r="A93" s="145" t="s">
        <v>33</v>
      </c>
      <c r="B93" s="145"/>
      <c r="C93" s="145"/>
      <c r="D93" s="145"/>
      <c r="E93" s="145"/>
      <c r="F93" s="145"/>
      <c r="G93" s="145"/>
      <c r="H93" s="145"/>
      <c r="I93" s="145"/>
      <c r="J93" s="145"/>
      <c r="K93" s="7"/>
      <c r="L93" s="7"/>
    </row>
    <row r="94" spans="1:12" s="3" customFormat="1" ht="12.75">
      <c r="A94" s="15" t="s">
        <v>14</v>
      </c>
      <c r="B94" s="15" t="s">
        <v>15</v>
      </c>
      <c r="C94" s="15" t="s">
        <v>16</v>
      </c>
      <c r="D94" s="15" t="s">
        <v>17</v>
      </c>
      <c r="E94" s="146" t="s">
        <v>18</v>
      </c>
      <c r="F94" s="146"/>
      <c r="G94" s="146" t="s">
        <v>19</v>
      </c>
      <c r="H94" s="146"/>
      <c r="I94" s="146" t="s">
        <v>20</v>
      </c>
      <c r="J94" s="146"/>
      <c r="K94" s="9"/>
      <c r="L94" s="9"/>
    </row>
    <row r="95" spans="1:12" ht="18.75" customHeight="1">
      <c r="A95" s="18">
        <v>45200</v>
      </c>
      <c r="B95" s="19" t="s">
        <v>163</v>
      </c>
      <c r="C95" s="18" t="s">
        <v>162</v>
      </c>
      <c r="D95" s="19" t="s">
        <v>173</v>
      </c>
      <c r="E95" s="144" t="str">
        <f>E91</f>
        <v>CİHANSPOR</v>
      </c>
      <c r="F95" s="144"/>
      <c r="G95" s="144" t="str">
        <f>G88</f>
        <v>KESTEL BELEDİYESPOR</v>
      </c>
      <c r="H95" s="144"/>
      <c r="I95" s="19">
        <v>2</v>
      </c>
      <c r="J95" s="19">
        <v>1</v>
      </c>
      <c r="K95" s="7"/>
      <c r="L95" s="7"/>
    </row>
    <row r="96" spans="1:12" ht="18.75" customHeight="1">
      <c r="A96" s="18">
        <v>45200</v>
      </c>
      <c r="B96" s="19" t="s">
        <v>183</v>
      </c>
      <c r="C96" s="18" t="s">
        <v>162</v>
      </c>
      <c r="D96" s="19" t="s">
        <v>173</v>
      </c>
      <c r="E96" s="144" t="str">
        <f>E89</f>
        <v>BEYAZIT GENÇLİK </v>
      </c>
      <c r="F96" s="144"/>
      <c r="G96" s="144" t="str">
        <f>G87</f>
        <v>ZAFERSPOR</v>
      </c>
      <c r="H96" s="144"/>
      <c r="I96" s="19">
        <v>0</v>
      </c>
      <c r="J96" s="19">
        <v>3</v>
      </c>
      <c r="K96" s="7"/>
      <c r="L96" s="7"/>
    </row>
    <row r="97" spans="1:12" ht="18.75" customHeight="1">
      <c r="A97" s="18">
        <v>45200</v>
      </c>
      <c r="B97" s="19" t="s">
        <v>143</v>
      </c>
      <c r="C97" s="18" t="s">
        <v>162</v>
      </c>
      <c r="D97" s="19" t="s">
        <v>173</v>
      </c>
      <c r="E97" s="144" t="str">
        <f>E88</f>
        <v>YENİKARAMAN SPOR</v>
      </c>
      <c r="F97" s="144"/>
      <c r="G97" s="144" t="str">
        <f>G90</f>
        <v>ŞÜKRANİYESPOR</v>
      </c>
      <c r="H97" s="144"/>
      <c r="I97" s="19">
        <v>4</v>
      </c>
      <c r="J97" s="19">
        <v>0</v>
      </c>
      <c r="K97" s="7"/>
      <c r="L97" s="7"/>
    </row>
    <row r="98" spans="1:12" ht="18.75" customHeight="1">
      <c r="A98" s="18">
        <v>45200</v>
      </c>
      <c r="B98" s="19" t="s">
        <v>143</v>
      </c>
      <c r="C98" s="18" t="s">
        <v>162</v>
      </c>
      <c r="D98" s="19" t="s">
        <v>203</v>
      </c>
      <c r="E98" s="139" t="str">
        <f>E90</f>
        <v>HÜRRİYETSPOR</v>
      </c>
      <c r="F98" s="140"/>
      <c r="G98" s="139" t="str">
        <f>G89</f>
        <v>ÇAĞLAYAN SPOR</v>
      </c>
      <c r="H98" s="140"/>
      <c r="I98" s="19">
        <v>0</v>
      </c>
      <c r="J98" s="19">
        <v>0</v>
      </c>
      <c r="K98" s="7"/>
      <c r="L98" s="7"/>
    </row>
    <row r="99" spans="1:12" ht="18.75" customHeight="1">
      <c r="A99" s="19"/>
      <c r="B99" s="19"/>
      <c r="C99" s="19"/>
      <c r="D99" s="19"/>
      <c r="E99" s="139" t="str">
        <f>G91</f>
        <v>BAY</v>
      </c>
      <c r="F99" s="140"/>
      <c r="G99" s="139" t="str">
        <f>E87</f>
        <v>İNEGÖL GENÇLER GÜCÜ </v>
      </c>
      <c r="H99" s="140"/>
      <c r="I99" s="19"/>
      <c r="J99" s="19"/>
      <c r="K99" s="7"/>
      <c r="L99" s="7"/>
    </row>
    <row r="100" spans="1:12" ht="18.75" customHeight="1">
      <c r="A100" s="145" t="s">
        <v>34</v>
      </c>
      <c r="B100" s="145"/>
      <c r="C100" s="145"/>
      <c r="D100" s="145"/>
      <c r="E100" s="145"/>
      <c r="F100" s="145"/>
      <c r="G100" s="145"/>
      <c r="H100" s="145"/>
      <c r="I100" s="145"/>
      <c r="J100" s="145"/>
      <c r="K100" s="7"/>
      <c r="L100" s="7"/>
    </row>
    <row r="101" spans="1:12" s="3" customFormat="1" ht="12.75">
      <c r="A101" s="15" t="s">
        <v>14</v>
      </c>
      <c r="B101" s="15" t="s">
        <v>15</v>
      </c>
      <c r="C101" s="15" t="s">
        <v>16</v>
      </c>
      <c r="D101" s="15" t="s">
        <v>17</v>
      </c>
      <c r="E101" s="146" t="s">
        <v>18</v>
      </c>
      <c r="F101" s="146"/>
      <c r="G101" s="146" t="s">
        <v>19</v>
      </c>
      <c r="H101" s="146"/>
      <c r="I101" s="146" t="s">
        <v>20</v>
      </c>
      <c r="J101" s="146"/>
      <c r="K101" s="9"/>
      <c r="L101" s="9"/>
    </row>
    <row r="102" spans="1:12" ht="18.75" customHeight="1">
      <c r="A102" s="18">
        <v>45203</v>
      </c>
      <c r="B102" s="19" t="s">
        <v>183</v>
      </c>
      <c r="C102" s="19" t="s">
        <v>199</v>
      </c>
      <c r="D102" s="19"/>
      <c r="E102" s="144" t="str">
        <f>G99</f>
        <v>İNEGÖL GENÇLER GÜCÜ </v>
      </c>
      <c r="F102" s="144"/>
      <c r="G102" s="144" t="str">
        <f>E96</f>
        <v>BEYAZIT GENÇLİK </v>
      </c>
      <c r="H102" s="144"/>
      <c r="I102" s="19">
        <v>3</v>
      </c>
      <c r="J102" s="19">
        <v>0</v>
      </c>
      <c r="K102" s="7"/>
      <c r="L102" s="7"/>
    </row>
    <row r="103" spans="1:12" ht="18.75" customHeight="1">
      <c r="A103" s="18">
        <v>45203</v>
      </c>
      <c r="B103" s="19" t="s">
        <v>140</v>
      </c>
      <c r="C103" s="19" t="s">
        <v>199</v>
      </c>
      <c r="D103" s="19" t="s">
        <v>173</v>
      </c>
      <c r="E103" s="144" t="str">
        <f>G97</f>
        <v>ŞÜKRANİYESPOR</v>
      </c>
      <c r="F103" s="144"/>
      <c r="G103" s="144" t="str">
        <f>E95</f>
        <v>CİHANSPOR</v>
      </c>
      <c r="H103" s="144"/>
      <c r="I103" s="19">
        <v>1</v>
      </c>
      <c r="J103" s="19">
        <v>6</v>
      </c>
      <c r="K103" s="7"/>
      <c r="L103" s="7"/>
    </row>
    <row r="104" spans="1:12" ht="18.75" customHeight="1">
      <c r="A104" s="18">
        <v>45203</v>
      </c>
      <c r="B104" s="19" t="s">
        <v>147</v>
      </c>
      <c r="C104" s="19" t="s">
        <v>199</v>
      </c>
      <c r="D104" s="19" t="s">
        <v>173</v>
      </c>
      <c r="E104" s="144" t="str">
        <f>G96</f>
        <v>ZAFERSPOR</v>
      </c>
      <c r="F104" s="144"/>
      <c r="G104" s="144" t="str">
        <f>E98</f>
        <v>HÜRRİYETSPOR</v>
      </c>
      <c r="H104" s="144"/>
      <c r="I104" s="19">
        <v>1</v>
      </c>
      <c r="J104" s="19">
        <v>0</v>
      </c>
      <c r="K104" s="7"/>
      <c r="L104" s="7"/>
    </row>
    <row r="105" spans="1:12" ht="18.75" customHeight="1">
      <c r="A105" s="18">
        <v>45203</v>
      </c>
      <c r="B105" s="19" t="s">
        <v>146</v>
      </c>
      <c r="C105" s="19" t="s">
        <v>199</v>
      </c>
      <c r="D105" s="19" t="s">
        <v>173</v>
      </c>
      <c r="E105" s="144" t="str">
        <f>G98</f>
        <v>ÇAĞLAYAN SPOR</v>
      </c>
      <c r="F105" s="144"/>
      <c r="G105" s="144" t="str">
        <f>E97</f>
        <v>YENİKARAMAN SPOR</v>
      </c>
      <c r="H105" s="144"/>
      <c r="I105" s="19">
        <v>0</v>
      </c>
      <c r="J105" s="19">
        <v>0</v>
      </c>
      <c r="K105" s="7"/>
      <c r="L105" s="7"/>
    </row>
    <row r="106" spans="1:12" ht="18.75" customHeight="1">
      <c r="A106" s="19"/>
      <c r="B106" s="19"/>
      <c r="C106" s="19"/>
      <c r="D106" s="19"/>
      <c r="E106" s="139" t="str">
        <f>E99</f>
        <v>BAY</v>
      </c>
      <c r="F106" s="140"/>
      <c r="G106" s="139" t="str">
        <f>G95</f>
        <v>KESTEL BELEDİYESPOR</v>
      </c>
      <c r="H106" s="140"/>
      <c r="I106" s="19"/>
      <c r="J106" s="19"/>
      <c r="K106" s="7"/>
      <c r="L106" s="7"/>
    </row>
    <row r="107" spans="1:12" ht="18.75" customHeight="1">
      <c r="A107" s="145" t="s">
        <v>35</v>
      </c>
      <c r="B107" s="145"/>
      <c r="C107" s="145"/>
      <c r="D107" s="145"/>
      <c r="E107" s="145"/>
      <c r="F107" s="145"/>
      <c r="G107" s="145"/>
      <c r="H107" s="145"/>
      <c r="I107" s="145"/>
      <c r="J107" s="145"/>
      <c r="K107" s="7"/>
      <c r="L107" s="7"/>
    </row>
    <row r="108" spans="1:12" s="3" customFormat="1" ht="12.75">
      <c r="A108" s="15" t="s">
        <v>14</v>
      </c>
      <c r="B108" s="15" t="s">
        <v>15</v>
      </c>
      <c r="C108" s="15" t="s">
        <v>16</v>
      </c>
      <c r="D108" s="15" t="s">
        <v>17</v>
      </c>
      <c r="E108" s="146" t="s">
        <v>18</v>
      </c>
      <c r="F108" s="146"/>
      <c r="G108" s="146" t="s">
        <v>19</v>
      </c>
      <c r="H108" s="146"/>
      <c r="I108" s="146" t="s">
        <v>20</v>
      </c>
      <c r="J108" s="146"/>
      <c r="K108" s="9"/>
      <c r="L108" s="9"/>
    </row>
    <row r="109" spans="1:12" ht="18.75" customHeight="1">
      <c r="A109" s="18">
        <v>45207</v>
      </c>
      <c r="B109" s="19" t="s">
        <v>135</v>
      </c>
      <c r="C109" s="18" t="s">
        <v>162</v>
      </c>
      <c r="D109" s="19" t="s">
        <v>164</v>
      </c>
      <c r="E109" s="144" t="str">
        <f>G106</f>
        <v>KESTEL BELEDİYESPOR</v>
      </c>
      <c r="F109" s="144"/>
      <c r="G109" s="144" t="str">
        <f>E103</f>
        <v>ŞÜKRANİYESPOR</v>
      </c>
      <c r="H109" s="144"/>
      <c r="I109" s="19">
        <v>3</v>
      </c>
      <c r="J109" s="19">
        <v>0</v>
      </c>
      <c r="K109" s="7"/>
      <c r="L109" s="7"/>
    </row>
    <row r="110" spans="1:12" ht="18.75" customHeight="1">
      <c r="A110" s="18">
        <v>45207</v>
      </c>
      <c r="B110" s="19" t="s">
        <v>143</v>
      </c>
      <c r="C110" s="18" t="s">
        <v>162</v>
      </c>
      <c r="D110" s="19" t="s">
        <v>173</v>
      </c>
      <c r="E110" s="144" t="str">
        <f>G104</f>
        <v>HÜRRİYETSPOR</v>
      </c>
      <c r="F110" s="144"/>
      <c r="G110" s="144" t="str">
        <f>E102</f>
        <v>İNEGÖL GENÇLER GÜCÜ </v>
      </c>
      <c r="H110" s="144"/>
      <c r="I110" s="19">
        <v>5</v>
      </c>
      <c r="J110" s="19">
        <v>1</v>
      </c>
      <c r="K110" s="7"/>
      <c r="L110" s="7"/>
    </row>
    <row r="111" spans="1:12" ht="18.75" customHeight="1">
      <c r="A111" s="18">
        <v>45207</v>
      </c>
      <c r="B111" s="19" t="s">
        <v>163</v>
      </c>
      <c r="C111" s="18" t="s">
        <v>162</v>
      </c>
      <c r="D111" s="19" t="s">
        <v>173</v>
      </c>
      <c r="E111" s="144" t="str">
        <f>G103</f>
        <v>CİHANSPOR</v>
      </c>
      <c r="F111" s="144"/>
      <c r="G111" s="144" t="str">
        <f>E105</f>
        <v>ÇAĞLAYAN SPOR</v>
      </c>
      <c r="H111" s="144"/>
      <c r="I111" s="19">
        <v>1</v>
      </c>
      <c r="J111" s="19">
        <v>2</v>
      </c>
      <c r="K111" s="7"/>
      <c r="L111" s="7"/>
    </row>
    <row r="112" spans="1:12" ht="18.75" customHeight="1">
      <c r="A112" s="18">
        <v>45206</v>
      </c>
      <c r="B112" s="19" t="s">
        <v>143</v>
      </c>
      <c r="C112" s="18" t="s">
        <v>136</v>
      </c>
      <c r="D112" s="19" t="s">
        <v>173</v>
      </c>
      <c r="E112" s="144" t="str">
        <f>G105</f>
        <v>YENİKARAMAN SPOR</v>
      </c>
      <c r="F112" s="144"/>
      <c r="G112" s="144" t="str">
        <f>E104</f>
        <v>ZAFERSPOR</v>
      </c>
      <c r="H112" s="144"/>
      <c r="I112" s="19">
        <v>4</v>
      </c>
      <c r="J112" s="19">
        <v>0</v>
      </c>
      <c r="K112" s="7"/>
      <c r="L112" s="7"/>
    </row>
    <row r="113" spans="1:12" ht="18.75" customHeight="1">
      <c r="A113" s="19"/>
      <c r="B113" s="19"/>
      <c r="C113" s="19"/>
      <c r="D113" s="19"/>
      <c r="E113" s="139" t="str">
        <f>E106</f>
        <v>BAY</v>
      </c>
      <c r="F113" s="140"/>
      <c r="G113" s="139" t="str">
        <f>G102</f>
        <v>BEYAZIT GENÇLİK </v>
      </c>
      <c r="H113" s="140"/>
      <c r="I113" s="19"/>
      <c r="J113" s="19"/>
      <c r="K113" s="7"/>
      <c r="L113" s="7"/>
    </row>
    <row r="114" spans="1:12" ht="18.75" customHeight="1">
      <c r="A114" s="145" t="s">
        <v>36</v>
      </c>
      <c r="B114" s="145"/>
      <c r="C114" s="145"/>
      <c r="D114" s="145"/>
      <c r="E114" s="145"/>
      <c r="F114" s="145"/>
      <c r="G114" s="145"/>
      <c r="H114" s="145"/>
      <c r="I114" s="145"/>
      <c r="J114" s="145"/>
      <c r="K114" s="7"/>
      <c r="L114" s="7"/>
    </row>
    <row r="115" spans="1:12" s="3" customFormat="1" ht="12.75">
      <c r="A115" s="15" t="s">
        <v>14</v>
      </c>
      <c r="B115" s="15" t="s">
        <v>15</v>
      </c>
      <c r="C115" s="15" t="s">
        <v>16</v>
      </c>
      <c r="D115" s="15" t="s">
        <v>17</v>
      </c>
      <c r="E115" s="146" t="s">
        <v>18</v>
      </c>
      <c r="F115" s="146"/>
      <c r="G115" s="146" t="s">
        <v>19</v>
      </c>
      <c r="H115" s="146"/>
      <c r="I115" s="146" t="s">
        <v>20</v>
      </c>
      <c r="J115" s="146"/>
      <c r="K115" s="9"/>
      <c r="L115" s="9"/>
    </row>
    <row r="116" spans="1:12" ht="18.75" customHeight="1">
      <c r="A116" s="18">
        <v>45209</v>
      </c>
      <c r="B116" s="19" t="s">
        <v>183</v>
      </c>
      <c r="C116" s="19" t="s">
        <v>160</v>
      </c>
      <c r="D116" s="19"/>
      <c r="E116" s="144" t="str">
        <f>G113</f>
        <v>BEYAZIT GENÇLİK </v>
      </c>
      <c r="F116" s="144"/>
      <c r="G116" s="144" t="str">
        <f>E110</f>
        <v>HÜRRİYETSPOR</v>
      </c>
      <c r="H116" s="144"/>
      <c r="I116" s="19">
        <v>0</v>
      </c>
      <c r="J116" s="19">
        <v>3</v>
      </c>
      <c r="K116" s="7"/>
      <c r="L116" s="7"/>
    </row>
    <row r="117" spans="1:12" ht="18.75" customHeight="1">
      <c r="A117" s="18">
        <v>45209</v>
      </c>
      <c r="B117" s="19" t="s">
        <v>143</v>
      </c>
      <c r="C117" s="19" t="s">
        <v>160</v>
      </c>
      <c r="D117" s="19" t="s">
        <v>173</v>
      </c>
      <c r="E117" s="144" t="str">
        <f>G111</f>
        <v>ÇAĞLAYAN SPOR</v>
      </c>
      <c r="F117" s="144"/>
      <c r="G117" s="144" t="str">
        <f>E109</f>
        <v>KESTEL BELEDİYESPOR</v>
      </c>
      <c r="H117" s="144"/>
      <c r="I117" s="19">
        <v>1</v>
      </c>
      <c r="J117" s="19">
        <v>2</v>
      </c>
      <c r="K117" s="7"/>
      <c r="L117" s="7"/>
    </row>
    <row r="118" spans="1:12" ht="18.75" customHeight="1">
      <c r="A118" s="18">
        <v>45209</v>
      </c>
      <c r="B118" s="19" t="s">
        <v>170</v>
      </c>
      <c r="C118" s="19" t="s">
        <v>160</v>
      </c>
      <c r="D118" s="19" t="s">
        <v>203</v>
      </c>
      <c r="E118" s="144" t="str">
        <f>G110</f>
        <v>İNEGÖL GENÇLER GÜCÜ </v>
      </c>
      <c r="F118" s="144"/>
      <c r="G118" s="144" t="str">
        <f>E112</f>
        <v>YENİKARAMAN SPOR</v>
      </c>
      <c r="H118" s="144"/>
      <c r="I118" s="19">
        <v>3</v>
      </c>
      <c r="J118" s="19">
        <v>2</v>
      </c>
      <c r="K118" s="7"/>
      <c r="L118" s="7"/>
    </row>
    <row r="119" spans="1:12" ht="18.75" customHeight="1">
      <c r="A119" s="18">
        <v>45209</v>
      </c>
      <c r="B119" s="19" t="s">
        <v>147</v>
      </c>
      <c r="C119" s="19" t="s">
        <v>160</v>
      </c>
      <c r="D119" s="19" t="s">
        <v>173</v>
      </c>
      <c r="E119" s="139" t="str">
        <f>G112</f>
        <v>ZAFERSPOR</v>
      </c>
      <c r="F119" s="140"/>
      <c r="G119" s="139" t="str">
        <f>E111</f>
        <v>CİHANSPOR</v>
      </c>
      <c r="H119" s="140"/>
      <c r="I119" s="19">
        <v>2</v>
      </c>
      <c r="J119" s="19">
        <v>3</v>
      </c>
      <c r="K119" s="7"/>
      <c r="L119" s="7"/>
    </row>
    <row r="120" spans="1:12" ht="18.75" customHeight="1">
      <c r="A120" s="19"/>
      <c r="B120" s="19"/>
      <c r="C120" s="19"/>
      <c r="D120" s="19"/>
      <c r="E120" s="139" t="str">
        <f>E113</f>
        <v>BAY</v>
      </c>
      <c r="F120" s="140"/>
      <c r="G120" s="139" t="str">
        <f>G109</f>
        <v>ŞÜKRANİYESPOR</v>
      </c>
      <c r="H120" s="140"/>
      <c r="I120" s="19"/>
      <c r="J120" s="19"/>
      <c r="K120" s="7"/>
      <c r="L120" s="7"/>
    </row>
    <row r="121" spans="1:12" ht="18.75" customHeight="1">
      <c r="A121" s="145" t="s">
        <v>37</v>
      </c>
      <c r="B121" s="145"/>
      <c r="C121" s="145"/>
      <c r="D121" s="145"/>
      <c r="E121" s="145"/>
      <c r="F121" s="145"/>
      <c r="G121" s="145"/>
      <c r="H121" s="145"/>
      <c r="I121" s="145"/>
      <c r="J121" s="145"/>
      <c r="K121" s="7"/>
      <c r="L121" s="7"/>
    </row>
    <row r="122" spans="1:12" s="3" customFormat="1" ht="12.75">
      <c r="A122" s="15" t="s">
        <v>14</v>
      </c>
      <c r="B122" s="15" t="s">
        <v>15</v>
      </c>
      <c r="C122" s="15" t="s">
        <v>16</v>
      </c>
      <c r="D122" s="15" t="s">
        <v>17</v>
      </c>
      <c r="E122" s="146" t="s">
        <v>18</v>
      </c>
      <c r="F122" s="146"/>
      <c r="G122" s="146" t="s">
        <v>19</v>
      </c>
      <c r="H122" s="146"/>
      <c r="I122" s="146" t="s">
        <v>20</v>
      </c>
      <c r="J122" s="146"/>
      <c r="K122" s="9"/>
      <c r="L122" s="9"/>
    </row>
    <row r="123" spans="1:12" ht="18.75" customHeight="1">
      <c r="A123" s="18">
        <v>45217</v>
      </c>
      <c r="B123" s="19" t="s">
        <v>147</v>
      </c>
      <c r="C123" s="18" t="s">
        <v>199</v>
      </c>
      <c r="D123" s="19" t="s">
        <v>177</v>
      </c>
      <c r="E123" s="144" t="str">
        <f>G120</f>
        <v>ŞÜKRANİYESPOR</v>
      </c>
      <c r="F123" s="144"/>
      <c r="G123" s="144" t="str">
        <f>E117</f>
        <v>ÇAĞLAYAN SPOR</v>
      </c>
      <c r="H123" s="144"/>
      <c r="I123" s="19">
        <v>0</v>
      </c>
      <c r="J123" s="19">
        <v>0</v>
      </c>
      <c r="K123" s="7"/>
      <c r="L123" s="7"/>
    </row>
    <row r="124" spans="1:12" ht="18.75" customHeight="1">
      <c r="A124" s="18">
        <v>45217</v>
      </c>
      <c r="B124" s="19" t="s">
        <v>183</v>
      </c>
      <c r="C124" s="18" t="s">
        <v>199</v>
      </c>
      <c r="D124" s="19"/>
      <c r="E124" s="144" t="str">
        <f>G118</f>
        <v>YENİKARAMAN SPOR</v>
      </c>
      <c r="F124" s="144"/>
      <c r="G124" s="144" t="str">
        <f>E116</f>
        <v>BEYAZIT GENÇLİK </v>
      </c>
      <c r="H124" s="144"/>
      <c r="I124" s="19">
        <v>3</v>
      </c>
      <c r="J124" s="19">
        <v>0</v>
      </c>
      <c r="K124" s="7"/>
      <c r="L124" s="7"/>
    </row>
    <row r="125" spans="1:12" ht="18.75" customHeight="1">
      <c r="A125" s="18">
        <v>45217</v>
      </c>
      <c r="B125" s="19" t="s">
        <v>135</v>
      </c>
      <c r="C125" s="18" t="s">
        <v>199</v>
      </c>
      <c r="D125" s="19" t="s">
        <v>148</v>
      </c>
      <c r="E125" s="144" t="str">
        <f>G117</f>
        <v>KESTEL BELEDİYESPOR</v>
      </c>
      <c r="F125" s="144"/>
      <c r="G125" s="144" t="str">
        <f>E119</f>
        <v>ZAFERSPOR</v>
      </c>
      <c r="H125" s="144"/>
      <c r="I125" s="19">
        <v>2</v>
      </c>
      <c r="J125" s="19">
        <v>3</v>
      </c>
      <c r="K125" s="7"/>
      <c r="L125" s="7"/>
    </row>
    <row r="126" spans="1:12" ht="18.75" customHeight="1">
      <c r="A126" s="18">
        <v>45217</v>
      </c>
      <c r="B126" s="19" t="s">
        <v>163</v>
      </c>
      <c r="C126" s="18" t="s">
        <v>199</v>
      </c>
      <c r="D126" s="19" t="s">
        <v>148</v>
      </c>
      <c r="E126" s="144" t="str">
        <f>G119</f>
        <v>CİHANSPOR</v>
      </c>
      <c r="F126" s="144"/>
      <c r="G126" s="144" t="str">
        <f>E118</f>
        <v>İNEGÖL GENÇLER GÜCÜ </v>
      </c>
      <c r="H126" s="144"/>
      <c r="I126" s="19">
        <v>1</v>
      </c>
      <c r="J126" s="19">
        <v>0</v>
      </c>
      <c r="K126" s="7"/>
      <c r="L126" s="7"/>
    </row>
    <row r="127" spans="1:12" ht="18.75" customHeight="1">
      <c r="A127" s="19"/>
      <c r="B127" s="19"/>
      <c r="C127" s="19"/>
      <c r="D127" s="19"/>
      <c r="E127" s="139" t="str">
        <f>E120</f>
        <v>BAY</v>
      </c>
      <c r="F127" s="140"/>
      <c r="G127" s="139" t="str">
        <f>G116</f>
        <v>HÜRRİYETSPOR</v>
      </c>
      <c r="H127" s="140"/>
      <c r="I127" s="19"/>
      <c r="J127" s="19"/>
      <c r="K127" s="7"/>
      <c r="L127" s="7"/>
    </row>
    <row r="128" spans="1:12" ht="18.75" customHeight="1">
      <c r="A128" s="145" t="s">
        <v>38</v>
      </c>
      <c r="B128" s="145"/>
      <c r="C128" s="145"/>
      <c r="D128" s="145"/>
      <c r="E128" s="145"/>
      <c r="F128" s="145"/>
      <c r="G128" s="145"/>
      <c r="H128" s="145"/>
      <c r="I128" s="145"/>
      <c r="J128" s="145"/>
      <c r="K128" s="7"/>
      <c r="L128" s="7"/>
    </row>
    <row r="129" spans="1:12" s="3" customFormat="1" ht="12.75">
      <c r="A129" s="15" t="s">
        <v>14</v>
      </c>
      <c r="B129" s="15" t="s">
        <v>15</v>
      </c>
      <c r="C129" s="15" t="s">
        <v>16</v>
      </c>
      <c r="D129" s="15" t="s">
        <v>17</v>
      </c>
      <c r="E129" s="146" t="s">
        <v>18</v>
      </c>
      <c r="F129" s="146"/>
      <c r="G129" s="146" t="s">
        <v>19</v>
      </c>
      <c r="H129" s="146"/>
      <c r="I129" s="146" t="s">
        <v>20</v>
      </c>
      <c r="J129" s="146"/>
      <c r="K129" s="9"/>
      <c r="L129" s="9"/>
    </row>
    <row r="130" spans="1:12" ht="18.75" customHeight="1">
      <c r="A130" s="18">
        <v>45225</v>
      </c>
      <c r="B130" s="19" t="s">
        <v>143</v>
      </c>
      <c r="C130" s="18" t="s">
        <v>178</v>
      </c>
      <c r="D130" s="19" t="s">
        <v>148</v>
      </c>
      <c r="E130" s="144" t="str">
        <f>G127</f>
        <v>HÜRRİYETSPOR</v>
      </c>
      <c r="F130" s="144"/>
      <c r="G130" s="144" t="str">
        <f>E124</f>
        <v>YENİKARAMAN SPOR</v>
      </c>
      <c r="H130" s="144"/>
      <c r="I130" s="19">
        <v>1</v>
      </c>
      <c r="J130" s="19">
        <v>2</v>
      </c>
      <c r="K130" s="7"/>
      <c r="L130" s="7"/>
    </row>
    <row r="131" spans="1:12" ht="18.75" customHeight="1">
      <c r="A131" s="18">
        <v>45225</v>
      </c>
      <c r="B131" s="19" t="s">
        <v>147</v>
      </c>
      <c r="C131" s="18" t="s">
        <v>178</v>
      </c>
      <c r="D131" s="19" t="s">
        <v>177</v>
      </c>
      <c r="E131" s="144" t="str">
        <f>G125</f>
        <v>ZAFERSPOR</v>
      </c>
      <c r="F131" s="144"/>
      <c r="G131" s="144" t="str">
        <f>E123</f>
        <v>ŞÜKRANİYESPOR</v>
      </c>
      <c r="H131" s="144"/>
      <c r="I131" s="19">
        <v>3</v>
      </c>
      <c r="J131" s="19">
        <v>2</v>
      </c>
      <c r="K131" s="7"/>
      <c r="L131" s="7"/>
    </row>
    <row r="132" spans="1:12" ht="18.75" customHeight="1">
      <c r="A132" s="18">
        <v>45225</v>
      </c>
      <c r="B132" s="19" t="s">
        <v>183</v>
      </c>
      <c r="C132" s="18" t="s">
        <v>178</v>
      </c>
      <c r="D132" s="19"/>
      <c r="E132" s="144" t="str">
        <f>G124</f>
        <v>BEYAZIT GENÇLİK </v>
      </c>
      <c r="F132" s="144"/>
      <c r="G132" s="144" t="str">
        <f>E126</f>
        <v>CİHANSPOR</v>
      </c>
      <c r="H132" s="144"/>
      <c r="I132" s="19">
        <v>0</v>
      </c>
      <c r="J132" s="19">
        <v>3</v>
      </c>
      <c r="K132" s="7"/>
      <c r="L132" s="7"/>
    </row>
    <row r="133" spans="1:12" ht="18.75" customHeight="1">
      <c r="A133" s="18">
        <v>45225</v>
      </c>
      <c r="B133" s="19" t="s">
        <v>214</v>
      </c>
      <c r="C133" s="18" t="s">
        <v>178</v>
      </c>
      <c r="D133" s="19" t="s">
        <v>148</v>
      </c>
      <c r="E133" s="139" t="str">
        <f>G126</f>
        <v>İNEGÖL GENÇLER GÜCÜ </v>
      </c>
      <c r="F133" s="140"/>
      <c r="G133" s="139" t="str">
        <f>E125</f>
        <v>KESTEL BELEDİYESPOR</v>
      </c>
      <c r="H133" s="140"/>
      <c r="I133" s="19">
        <v>2</v>
      </c>
      <c r="J133" s="19">
        <v>1</v>
      </c>
      <c r="K133" s="7"/>
      <c r="L133" s="7"/>
    </row>
    <row r="134" spans="1:12" ht="18.75" customHeight="1">
      <c r="A134" s="19"/>
      <c r="B134" s="19"/>
      <c r="C134" s="19"/>
      <c r="D134" s="19"/>
      <c r="E134" s="139" t="str">
        <f>E127</f>
        <v>BAY</v>
      </c>
      <c r="F134" s="140"/>
      <c r="G134" s="139" t="str">
        <f>G123</f>
        <v>ÇAĞLAYAN SPOR</v>
      </c>
      <c r="H134" s="140"/>
      <c r="I134" s="19"/>
      <c r="J134" s="19"/>
      <c r="K134" s="7"/>
      <c r="L134" s="7"/>
    </row>
    <row r="135" spans="1:12" ht="18.75" customHeight="1">
      <c r="A135" s="145" t="s">
        <v>39</v>
      </c>
      <c r="B135" s="145"/>
      <c r="C135" s="145"/>
      <c r="D135" s="145"/>
      <c r="E135" s="145"/>
      <c r="F135" s="145"/>
      <c r="G135" s="145"/>
      <c r="H135" s="145"/>
      <c r="I135" s="145"/>
      <c r="J135" s="145"/>
      <c r="K135" s="7"/>
      <c r="L135" s="7"/>
    </row>
    <row r="136" spans="1:12" s="3" customFormat="1" ht="12.75">
      <c r="A136" s="15" t="s">
        <v>14</v>
      </c>
      <c r="B136" s="15" t="s">
        <v>15</v>
      </c>
      <c r="C136" s="15" t="s">
        <v>16</v>
      </c>
      <c r="D136" s="15" t="s">
        <v>17</v>
      </c>
      <c r="E136" s="146" t="s">
        <v>18</v>
      </c>
      <c r="F136" s="146"/>
      <c r="G136" s="146" t="s">
        <v>19</v>
      </c>
      <c r="H136" s="146"/>
      <c r="I136" s="146" t="s">
        <v>20</v>
      </c>
      <c r="J136" s="146"/>
      <c r="K136" s="9"/>
      <c r="L136" s="9"/>
    </row>
    <row r="137" spans="1:12" ht="18.75" customHeight="1">
      <c r="A137" s="18">
        <v>45230</v>
      </c>
      <c r="B137" s="19" t="s">
        <v>146</v>
      </c>
      <c r="C137" s="18" t="s">
        <v>160</v>
      </c>
      <c r="D137" s="19" t="s">
        <v>139</v>
      </c>
      <c r="E137" s="144" t="str">
        <f>G134</f>
        <v>ÇAĞLAYAN SPOR</v>
      </c>
      <c r="F137" s="144"/>
      <c r="G137" s="139" t="str">
        <f>E131</f>
        <v>ZAFERSPOR</v>
      </c>
      <c r="H137" s="140"/>
      <c r="I137" s="19">
        <v>0</v>
      </c>
      <c r="J137" s="19">
        <v>4</v>
      </c>
      <c r="K137" s="7"/>
      <c r="L137" s="7"/>
    </row>
    <row r="138" spans="1:12" ht="18.75" customHeight="1">
      <c r="A138" s="18">
        <v>45230</v>
      </c>
      <c r="B138" s="19" t="s">
        <v>140</v>
      </c>
      <c r="C138" s="18" t="s">
        <v>160</v>
      </c>
      <c r="D138" s="19" t="s">
        <v>139</v>
      </c>
      <c r="E138" s="144" t="str">
        <f>G132</f>
        <v>CİHANSPOR</v>
      </c>
      <c r="F138" s="144"/>
      <c r="G138" s="139" t="str">
        <f>E130</f>
        <v>HÜRRİYETSPOR</v>
      </c>
      <c r="H138" s="140"/>
      <c r="I138" s="19">
        <v>3</v>
      </c>
      <c r="J138" s="19">
        <v>1</v>
      </c>
      <c r="K138" s="7"/>
      <c r="L138" s="7"/>
    </row>
    <row r="139" spans="1:12" ht="18.75" customHeight="1">
      <c r="A139" s="18">
        <v>45230</v>
      </c>
      <c r="B139" s="19" t="s">
        <v>147</v>
      </c>
      <c r="C139" s="18" t="s">
        <v>160</v>
      </c>
      <c r="D139" s="19" t="s">
        <v>139</v>
      </c>
      <c r="E139" s="144" t="str">
        <f>G131</f>
        <v>ŞÜKRANİYESPOR</v>
      </c>
      <c r="F139" s="144"/>
      <c r="G139" s="139" t="str">
        <f>E133</f>
        <v>İNEGÖL GENÇLER GÜCÜ </v>
      </c>
      <c r="H139" s="140"/>
      <c r="I139" s="19">
        <v>1</v>
      </c>
      <c r="J139" s="19">
        <v>3</v>
      </c>
      <c r="K139" s="7"/>
      <c r="L139" s="7"/>
    </row>
    <row r="140" spans="1:12" ht="18.75" customHeight="1">
      <c r="A140" s="18">
        <v>45230</v>
      </c>
      <c r="B140" s="19" t="s">
        <v>183</v>
      </c>
      <c r="C140" s="18" t="s">
        <v>160</v>
      </c>
      <c r="D140" s="19"/>
      <c r="E140" s="144" t="str">
        <f>G133</f>
        <v>KESTEL BELEDİYESPOR</v>
      </c>
      <c r="F140" s="144"/>
      <c r="G140" s="144" t="str">
        <f>E132</f>
        <v>BEYAZIT GENÇLİK </v>
      </c>
      <c r="H140" s="144"/>
      <c r="I140" s="19">
        <v>3</v>
      </c>
      <c r="J140" s="19">
        <v>0</v>
      </c>
      <c r="K140" s="7"/>
      <c r="L140" s="7"/>
    </row>
    <row r="141" spans="1:12" ht="18.75" customHeight="1">
      <c r="A141" s="19"/>
      <c r="B141" s="19"/>
      <c r="C141" s="19"/>
      <c r="D141" s="19"/>
      <c r="E141" s="139" t="str">
        <f>E134</f>
        <v>BAY</v>
      </c>
      <c r="F141" s="140"/>
      <c r="G141" s="139" t="str">
        <f>G130</f>
        <v>YENİKARAMAN SPOR</v>
      </c>
      <c r="H141" s="140"/>
      <c r="I141" s="19"/>
      <c r="J141" s="19"/>
      <c r="K141" s="7"/>
      <c r="L141" s="7"/>
    </row>
    <row r="142" spans="1:12" ht="18.75" customHeight="1">
      <c r="A142" s="145" t="s">
        <v>40</v>
      </c>
      <c r="B142" s="145"/>
      <c r="C142" s="145"/>
      <c r="D142" s="145"/>
      <c r="E142" s="145"/>
      <c r="F142" s="145"/>
      <c r="G142" s="145"/>
      <c r="H142" s="145"/>
      <c r="I142" s="145"/>
      <c r="J142" s="145"/>
      <c r="K142" s="7"/>
      <c r="L142" s="7"/>
    </row>
    <row r="143" spans="1:12" s="3" customFormat="1" ht="12.75">
      <c r="A143" s="15" t="s">
        <v>14</v>
      </c>
      <c r="B143" s="15" t="s">
        <v>15</v>
      </c>
      <c r="C143" s="15" t="s">
        <v>16</v>
      </c>
      <c r="D143" s="15" t="s">
        <v>17</v>
      </c>
      <c r="E143" s="146" t="s">
        <v>18</v>
      </c>
      <c r="F143" s="146"/>
      <c r="G143" s="146" t="s">
        <v>19</v>
      </c>
      <c r="H143" s="146"/>
      <c r="I143" s="146" t="s">
        <v>20</v>
      </c>
      <c r="J143" s="146"/>
      <c r="K143" s="9"/>
      <c r="L143" s="9"/>
    </row>
    <row r="144" spans="1:12" ht="18.75" customHeight="1">
      <c r="A144" s="18">
        <v>45238</v>
      </c>
      <c r="B144" s="19" t="s">
        <v>143</v>
      </c>
      <c r="C144" s="18" t="s">
        <v>199</v>
      </c>
      <c r="D144" s="19" t="s">
        <v>139</v>
      </c>
      <c r="E144" s="144" t="str">
        <f>G141</f>
        <v>YENİKARAMAN SPOR</v>
      </c>
      <c r="F144" s="144"/>
      <c r="G144" s="144" t="str">
        <f>E138</f>
        <v>CİHANSPOR</v>
      </c>
      <c r="H144" s="144"/>
      <c r="I144" s="19">
        <v>3</v>
      </c>
      <c r="J144" s="19">
        <v>2</v>
      </c>
      <c r="K144" s="7"/>
      <c r="L144" s="7"/>
    </row>
    <row r="145" spans="1:12" ht="18.75" customHeight="1">
      <c r="A145" s="18">
        <v>45238</v>
      </c>
      <c r="B145" s="19" t="s">
        <v>214</v>
      </c>
      <c r="C145" s="18" t="s">
        <v>199</v>
      </c>
      <c r="D145" s="19" t="s">
        <v>139</v>
      </c>
      <c r="E145" s="144" t="str">
        <f>G139</f>
        <v>İNEGÖL GENÇLER GÜCÜ </v>
      </c>
      <c r="F145" s="144"/>
      <c r="G145" s="144" t="str">
        <f>E137</f>
        <v>ÇAĞLAYAN SPOR</v>
      </c>
      <c r="H145" s="144"/>
      <c r="I145" s="19">
        <v>0</v>
      </c>
      <c r="J145" s="19">
        <v>2</v>
      </c>
      <c r="K145" s="7"/>
      <c r="L145" s="7"/>
    </row>
    <row r="146" spans="1:12" ht="18.75" customHeight="1">
      <c r="A146" s="18">
        <v>45238</v>
      </c>
      <c r="B146" s="19" t="s">
        <v>143</v>
      </c>
      <c r="C146" s="18" t="s">
        <v>199</v>
      </c>
      <c r="D146" s="19" t="s">
        <v>164</v>
      </c>
      <c r="E146" s="144" t="str">
        <f>G138</f>
        <v>HÜRRİYETSPOR</v>
      </c>
      <c r="F146" s="144"/>
      <c r="G146" s="144" t="str">
        <f>E140</f>
        <v>KESTEL BELEDİYESPOR</v>
      </c>
      <c r="H146" s="144"/>
      <c r="I146" s="19">
        <v>1</v>
      </c>
      <c r="J146" s="19">
        <v>5</v>
      </c>
      <c r="K146" s="7"/>
      <c r="L146" s="7"/>
    </row>
    <row r="147" spans="1:12" ht="18.75" customHeight="1">
      <c r="A147" s="18">
        <v>45238</v>
      </c>
      <c r="B147" s="19" t="s">
        <v>183</v>
      </c>
      <c r="C147" s="18" t="s">
        <v>199</v>
      </c>
      <c r="D147" s="19" t="s">
        <v>139</v>
      </c>
      <c r="E147" s="144" t="str">
        <f>G140</f>
        <v>BEYAZIT GENÇLİK </v>
      </c>
      <c r="F147" s="144"/>
      <c r="G147" s="144" t="str">
        <f>E139</f>
        <v>ŞÜKRANİYESPOR</v>
      </c>
      <c r="H147" s="144"/>
      <c r="I147" s="19">
        <v>0</v>
      </c>
      <c r="J147" s="19">
        <v>3</v>
      </c>
      <c r="K147" s="7"/>
      <c r="L147" s="7"/>
    </row>
    <row r="148" spans="1:12" ht="18.75" customHeight="1">
      <c r="A148" s="19"/>
      <c r="B148" s="19"/>
      <c r="C148" s="19"/>
      <c r="D148" s="19"/>
      <c r="E148" s="139" t="str">
        <f>E141</f>
        <v>BAY</v>
      </c>
      <c r="F148" s="140"/>
      <c r="G148" s="139" t="str">
        <f>G137</f>
        <v>ZAFERSPOR</v>
      </c>
      <c r="H148" s="140"/>
      <c r="I148" s="19"/>
      <c r="J148" s="19"/>
      <c r="K148" s="7"/>
      <c r="L148" s="7"/>
    </row>
    <row r="149" spans="1:12" ht="18.75" customHeight="1">
      <c r="A149" s="145" t="s">
        <v>41</v>
      </c>
      <c r="B149" s="145"/>
      <c r="C149" s="145"/>
      <c r="D149" s="145"/>
      <c r="E149" s="145"/>
      <c r="F149" s="145"/>
      <c r="G149" s="145"/>
      <c r="H149" s="145"/>
      <c r="I149" s="145"/>
      <c r="J149" s="145"/>
      <c r="K149" s="7"/>
      <c r="L149" s="7"/>
    </row>
    <row r="150" spans="1:12" s="3" customFormat="1" ht="12.75">
      <c r="A150" s="15" t="s">
        <v>14</v>
      </c>
      <c r="B150" s="15" t="s">
        <v>15</v>
      </c>
      <c r="C150" s="15" t="s">
        <v>16</v>
      </c>
      <c r="D150" s="15" t="s">
        <v>17</v>
      </c>
      <c r="E150" s="146" t="s">
        <v>18</v>
      </c>
      <c r="F150" s="146"/>
      <c r="G150" s="146" t="s">
        <v>19</v>
      </c>
      <c r="H150" s="146"/>
      <c r="I150" s="146" t="s">
        <v>20</v>
      </c>
      <c r="J150" s="146"/>
      <c r="K150" s="9"/>
      <c r="L150" s="9"/>
    </row>
    <row r="151" spans="1:12" ht="18.75" customHeight="1">
      <c r="A151" s="18">
        <v>45243</v>
      </c>
      <c r="B151" s="19" t="s">
        <v>147</v>
      </c>
      <c r="C151" s="18" t="s">
        <v>142</v>
      </c>
      <c r="D151" s="19" t="s">
        <v>164</v>
      </c>
      <c r="E151" s="144" t="str">
        <f>G148</f>
        <v>ZAFERSPOR</v>
      </c>
      <c r="F151" s="144"/>
      <c r="G151" s="144" t="str">
        <f>E145</f>
        <v>İNEGÖL GENÇLER GÜCÜ </v>
      </c>
      <c r="H151" s="144"/>
      <c r="I151" s="19">
        <v>4</v>
      </c>
      <c r="J151" s="19">
        <v>1</v>
      </c>
      <c r="K151" s="7"/>
      <c r="L151" s="7"/>
    </row>
    <row r="152" spans="1:12" ht="18.75" customHeight="1">
      <c r="A152" s="18">
        <v>45243</v>
      </c>
      <c r="B152" s="19" t="s">
        <v>135</v>
      </c>
      <c r="C152" s="19" t="s">
        <v>142</v>
      </c>
      <c r="D152" s="19" t="s">
        <v>164</v>
      </c>
      <c r="E152" s="144" t="str">
        <f>G146</f>
        <v>KESTEL BELEDİYESPOR</v>
      </c>
      <c r="F152" s="144"/>
      <c r="G152" s="144" t="str">
        <f>E144</f>
        <v>YENİKARAMAN SPOR</v>
      </c>
      <c r="H152" s="144"/>
      <c r="I152" s="19">
        <v>6</v>
      </c>
      <c r="J152" s="19">
        <v>0</v>
      </c>
      <c r="K152" s="7"/>
      <c r="L152" s="7"/>
    </row>
    <row r="153" spans="1:12" ht="18.75" customHeight="1">
      <c r="A153" s="18">
        <v>45243</v>
      </c>
      <c r="B153" s="19" t="s">
        <v>183</v>
      </c>
      <c r="C153" s="19" t="s">
        <v>142</v>
      </c>
      <c r="D153" s="19" t="s">
        <v>164</v>
      </c>
      <c r="E153" s="144" t="str">
        <f>G145</f>
        <v>ÇAĞLAYAN SPOR</v>
      </c>
      <c r="F153" s="144"/>
      <c r="G153" s="144" t="str">
        <f>E147</f>
        <v>BEYAZIT GENÇLİK </v>
      </c>
      <c r="H153" s="144"/>
      <c r="I153" s="19">
        <v>3</v>
      </c>
      <c r="J153" s="19">
        <v>0</v>
      </c>
      <c r="K153" s="7"/>
      <c r="L153" s="7"/>
    </row>
    <row r="154" spans="1:12" ht="18.75" customHeight="1">
      <c r="A154" s="18">
        <v>45243</v>
      </c>
      <c r="B154" s="19" t="s">
        <v>140</v>
      </c>
      <c r="C154" s="19" t="s">
        <v>142</v>
      </c>
      <c r="D154" s="19" t="s">
        <v>164</v>
      </c>
      <c r="E154" s="139" t="str">
        <f>G147</f>
        <v>ŞÜKRANİYESPOR</v>
      </c>
      <c r="F154" s="140"/>
      <c r="G154" s="139" t="str">
        <f>E146</f>
        <v>HÜRRİYETSPOR</v>
      </c>
      <c r="H154" s="140"/>
      <c r="I154" s="19">
        <v>1</v>
      </c>
      <c r="J154" s="19">
        <v>5</v>
      </c>
      <c r="K154" s="7"/>
      <c r="L154" s="7"/>
    </row>
    <row r="155" spans="1:12" ht="18.75" customHeight="1">
      <c r="A155" s="19"/>
      <c r="B155" s="19"/>
      <c r="C155" s="19"/>
      <c r="D155" s="19"/>
      <c r="E155" s="139" t="str">
        <f>E148</f>
        <v>BAY</v>
      </c>
      <c r="F155" s="140"/>
      <c r="G155" s="139" t="str">
        <f>G144</f>
        <v>CİHANSPOR</v>
      </c>
      <c r="H155" s="140"/>
      <c r="I155" s="19"/>
      <c r="J155" s="19"/>
      <c r="K155" s="7"/>
      <c r="L155" s="7"/>
    </row>
    <row r="156" spans="1:12" ht="18.75" customHeight="1">
      <c r="A156" s="31"/>
      <c r="B156" s="32"/>
      <c r="C156" s="32"/>
      <c r="D156" s="32"/>
      <c r="E156" s="33"/>
      <c r="F156" s="33"/>
      <c r="G156" s="33"/>
      <c r="H156" s="33"/>
      <c r="I156" s="32"/>
      <c r="J156" s="32"/>
      <c r="K156" s="7"/>
      <c r="L156" s="7"/>
    </row>
    <row r="157" spans="1:13" s="1" customFormat="1" ht="16.5" customHeight="1">
      <c r="A157" s="141" t="s">
        <v>0</v>
      </c>
      <c r="B157" s="142"/>
      <c r="C157" s="142"/>
      <c r="D157" s="142"/>
      <c r="E157" s="142"/>
      <c r="F157" s="142"/>
      <c r="G157" s="142"/>
      <c r="H157" s="142"/>
      <c r="I157" s="142"/>
      <c r="J157" s="142"/>
      <c r="K157" s="143" t="s">
        <v>26</v>
      </c>
      <c r="L157" s="143"/>
      <c r="M157" s="34"/>
    </row>
    <row r="158" spans="1:12" s="1" customFormat="1" ht="15.75">
      <c r="A158" s="55" t="s">
        <v>1</v>
      </c>
      <c r="B158" s="56" t="s">
        <v>2</v>
      </c>
      <c r="C158" s="57" t="s">
        <v>3</v>
      </c>
      <c r="D158" s="57" t="s">
        <v>4</v>
      </c>
      <c r="E158" s="57" t="s">
        <v>5</v>
      </c>
      <c r="F158" s="57" t="s">
        <v>6</v>
      </c>
      <c r="G158" s="57" t="s">
        <v>7</v>
      </c>
      <c r="H158" s="57" t="s">
        <v>8</v>
      </c>
      <c r="I158" s="57" t="s">
        <v>9</v>
      </c>
      <c r="J158" s="57" t="s">
        <v>10</v>
      </c>
      <c r="K158" s="43" t="s">
        <v>27</v>
      </c>
      <c r="L158" s="43" t="s">
        <v>28</v>
      </c>
    </row>
    <row r="159" spans="1:12" s="1" customFormat="1" ht="26.25" customHeight="1">
      <c r="A159" s="58">
        <v>1</v>
      </c>
      <c r="B159" s="59" t="s">
        <v>51</v>
      </c>
      <c r="C159" s="60">
        <f aca="true" t="shared" si="0" ref="C159:C168">(D159+E159+F159)</f>
        <v>16</v>
      </c>
      <c r="D159" s="60">
        <f>(IF(J31="",0,(IF(J31&gt;I31,1,0))))+(IF(I39="",0,(IF(I39&gt;J39,1,0))))+(IF(J47="",0,(IF(J47&gt;I47,1,0))))+(IF(I55="",0,(IF(I55&gt;J55,1,0))))+(IF(J62="",0,(IF(J62&gt;I62,1,0))))+(IF(I68="",0,(IF(I68&gt;J68,1,0))))+(IF(J74="",0,(IF(J74&gt;I74,1,0))))+(IF(I80="",0,(IF(I80&gt;J80,1,0))))+(IF(I91="",0,(IF(I91&gt;J91,1,0))))+(IF(I95="",0,(IF(I95&gt;J95,1,0))))+(IF(J103="",0,(IF(J103&gt;I103,1,0))))+(IF(I111="",0,(IF(I111&gt;J111,1,0))))+(IF(J119="",0,(IF(J119&gt;I119,1,0))))+(IF(I126="",0,(IF(I126&gt;J126,1,0))))+(IF(J132="",0,(IF(J132&gt;I132,1,0))))+(IF(I138="",0,(IF(I138&gt;J138,1,0))))+(IF(J144="",0,(IF(J144&gt;I144,1,0))))+(IF(J155="",0,(IF(J155&gt;I155,1,0))))</f>
        <v>9</v>
      </c>
      <c r="E159" s="60">
        <f>(IF(J31="",0,(IF(J31=I31,1,0))))+(IF(I39="",0,(IF(I39=J39,1,0))))+(IF(J47="",0,(IF(J47=I47,1,0))))+(IF(I55="",0,(IF(I55=J55,1,0))))+(IF(J62="",0,(IF(J62=I62,1,0))))+(IF(I68="",0,(IF(I68=J68,1,0))))+(IF(J74="",0,(IF(J74=I74,1,0))))+(IF(I80="",0,(IF(I80=J80,1,0))))+(IF(I91="",0,(IF(I91=J91,1,0))))+(IF(I95="",0,(IF(I95=J95,1,0))))+(IF(J103="",0,(IF(J103=I103,1,0))))+(IF(I111="",0,(IF(I111=J111,1,0))))+(IF(J119="",0,(IF(J119=I119,1,0))))+(IF(I126="",0,(IF(I126=J126,1,0))))+(IF(J132="",0,(IF(J132=I132,1,0))))+(IF(I138="",0,(IF(I138=J138,1,0))))+(IF(J144="",0,(IF(J144=I144,1,0))))+(IF(J155="",0,(IF(J155=I155,1,0))))</f>
        <v>1</v>
      </c>
      <c r="F159" s="60">
        <f>(IF(J31="",0,(IF(J31&lt;I31,1,0))))+(IF(I39="",0,(IF(I39&lt;J39,1,0))))+(IF(J47="",0,(IF(J47&lt;I47,1,0))))+(IF(I55="",0,(IF(I55&lt;J55,1,0))))+(IF(J62="",0,(IF(J62&lt;I62,1,0))))+(IF(I68="",0,(IF(I68&lt;J68,1,0))))+(IF(J74="",0,(IF(J74&lt;I74,1,0))))+(IF(I80="",0,(IF(I80&lt;J80,1,0))))+(IF(I91="",0,(IF(I91&lt;J91,1,0))))+(IF(I95="",0,(IF(I95&lt;J95,1,0))))+(IF(J103="",0,(IF(J103&lt;I103,1,0))))+(IF(I111="",0,(IF(I111&lt;J111,1,0))))+(IF(J119="",0,(IF(J119&lt;I119,1,0))))+(IF(I126="",0,(IF(I126&lt;J126,1,0))))+(IF(J132="",0,(IF(J132&lt;I132,1,0))))+(IF(I138="",0,(IF(I138&lt;J138,1,0))))+(IF(J144="",0,(IF(J144&lt;I144,1,0))))+(IF(J155="",0,(IF(J155&lt;I155,1,0))))</f>
        <v>6</v>
      </c>
      <c r="G159" s="60">
        <f>(J31+I39+J47+I55+J62+I68+J74+I80+I91+I95+J103+I111+J119+I126+J132+I138+J144+J155)</f>
        <v>36</v>
      </c>
      <c r="H159" s="60">
        <f>(I31+J39+I47+J55+I62+J68+I74+J80+J91+J95+I103+J111+I119+J126+I132+J138+I144+I155)</f>
        <v>27</v>
      </c>
      <c r="I159" s="60">
        <f>(D159*3)+E159+K159-L159</f>
        <v>28</v>
      </c>
      <c r="J159" s="60">
        <f aca="true" t="shared" si="1" ref="J159:J168">G159-H159</f>
        <v>9</v>
      </c>
      <c r="K159" s="138"/>
      <c r="L159" s="138"/>
    </row>
    <row r="160" spans="1:16" s="1" customFormat="1" ht="26.25" customHeight="1">
      <c r="A160" s="58">
        <v>2</v>
      </c>
      <c r="B160" s="61" t="s">
        <v>43</v>
      </c>
      <c r="C160" s="60">
        <f t="shared" si="0"/>
        <v>16</v>
      </c>
      <c r="D160" s="60">
        <f>(IF(I32="",0,(IF(I32&gt;J32,1,0))))+(IF(J40="",0,(IF(J40&gt;I40,1,0))))+(IF(I48="",0,(IF(I48&gt;J48,1,0))))+(IF(J55="",0,(IF(J55&gt;I55,1,0))))+(IF(I61="",0,(IF(I61&gt;J61,1,0))))+(IF(J67="",0,(IF(J67&gt;I67,1,0))))+(IF(I73="",0,(IF(I73&gt;J73,1,0))))+(IF(I84="",0,(IF(I84&gt;J84,1,0))))+(IF(J87="",0,(IF(J87&gt;I87,1,0))))+(IF(J96="",0,(IF(J96&gt;I96,1,0))))+(IF(I104="",0,(IF(I104&gt;J104,1,0))))+(IF(J112="",0,(IF(J112&gt;I112,1,0))))+(IF(I119="",0,(IF(I119&gt;J119,1,0))))+(IF(J125="",0,(IF(J125&gt;I125,1,0))))+(IF(I131="",0,(IF(I131&gt;J131,1,0))))+(IF(J137="",0,(IF(J137&gt;I137,1,0))))+(IF(J148="",0,(IF(J148&gt;I148,1,0))))+(IF(I151="",0,(IF(I151&gt;J151,1,0))))</f>
        <v>11</v>
      </c>
      <c r="E160" s="60">
        <f>(IF(I32="",0,(IF(I32=J32,1,0))))+(IF(J40="",0,(IF(J40=I40,1,0))))+(IF(I48="",0,(IF(I48=J48,1,0))))+(IF(J55="",0,(IF(J55=I55,1,0))))+(IF(I61="",0,(IF(I61=J61,1,0))))+(IF(J67="",0,(IF(J67=I67,1,0))))+(IF(I73="",0,(IF(I73=J73,1,0))))+(IF(I84="",0,(IF(I84=J84,1,0))))+(IF(J87="",0,(IF(J87=I87,1,0))))+(IF(J96="",0,(IF(J96=I96,1,0))))+(IF(I104="",0,(IF(I104=J104,1,0))))+(IF(J112="",0,(IF(J112=I112,1,0))))+(IF(I119="",0,(IF(I119=J119,1,0))))+(IF(J125="",0,(IF(J125=I125,1,0))))+(IF(I131="",0,(IF(I131=J131,1,0))))+(IF(J137="",0,(IF(J137=I137,1,0))))+(IF(J148="",0,(IF(J148=I148,1,0))))+(IF(I151="",0,(IF(I151=J151,1,0))))</f>
        <v>0</v>
      </c>
      <c r="F160" s="60">
        <f>(IF(I32="",0,(IF(I32&lt;J32,1,0))))+(IF(J40="",0,(IF(J40&lt;I40,1,0))))+(IF(I48="",0,(IF(I48&lt;J48,1,0))))+(IF(J55="",0,(IF(J55&lt;I55,1,0))))+(IF(I61="",0,(IF(I61&lt;J61,1,0))))+(IF(J67="",0,(IF(J67&lt;I67,1,0))))+(IF(I73="",0,(IF(I73&lt;J73,1,0))))+(IF(I84="",0,(IF(I84&lt;J84,1,0))))+(IF(J87="",0,(IF(J87&lt;I87,1,0))))+(IF(J96="",0,(IF(J96&lt;I96,1,0))))+(IF(I104="",0,(IF(I104&lt;J104,1,0))))+(IF(J112="",0,(IF(J112&lt;I112,1,0))))+(IF(I119="",0,(IF(I119&lt;J119,1,0))))+(IF(J125="",0,(IF(J125&lt;I125,1,0))))+(IF(I131="",0,(IF(I131&lt;J131,1,0))))+(IF(J137="",0,(IF(J137&lt;I137,1,0))))+(IF(J148="",0,(IF(J148&lt;I148,1,0))))+(IF(I151="",0,(IF(I151&lt;J151,1,0))))</f>
        <v>5</v>
      </c>
      <c r="G160" s="60">
        <f>(I32+J40+I48+J55+I61+J67+I73+I84+J87+J96+I104+J112+I119+J125+I131+J137+I148+I151)</f>
        <v>43</v>
      </c>
      <c r="H160" s="60">
        <f>(J32+I40+J48+I55+J61+I67+J73+J84+I87+I96+J104+I112+J119+I125+J131+I137+I148+J151)</f>
        <v>21</v>
      </c>
      <c r="I160" s="60">
        <f aca="true" t="shared" si="2" ref="I160:I168">(D160*3)+E160+K160-L160</f>
        <v>33</v>
      </c>
      <c r="J160" s="60">
        <f t="shared" si="1"/>
        <v>22</v>
      </c>
      <c r="K160" s="138"/>
      <c r="L160" s="138"/>
      <c r="M160" s="35"/>
      <c r="N160" s="35"/>
      <c r="O160" s="5"/>
      <c r="P160" s="35"/>
    </row>
    <row r="161" spans="1:12" s="1" customFormat="1" ht="26.25" customHeight="1">
      <c r="A161" s="58">
        <v>3</v>
      </c>
      <c r="B161" s="61" t="s">
        <v>52</v>
      </c>
      <c r="C161" s="60">
        <f t="shared" si="0"/>
        <v>16</v>
      </c>
      <c r="D161" s="60">
        <f>(IF(J33="",0,(IF(J33&gt;I33,1,0))))+(IF(I41="",0,(IF(I41&gt;J41,1,0))))+(IF(J48="",0,(IF(J48&gt;I48,1,0))))+(IF(I54="",0,(IF(I54&gt;J54,1,0))))+(IF(J60="",0,(IF(J60&gt;I60,1,0))))+(IF(I66="",0,(IF(I66&gt;J66,1,0))))+(IF(I77="",0,(IF(I77&gt;J77,1,0))))+(IF(J80="",0,(IF(J80&gt;I80,1,0))))+(IF(I88="",0,(IF(I88&gt;J88,1,0))))+(IF(I97="",0,(IF(I97&gt;J97,1,0))))+(IF(J105="",0,(IF(J105&gt;I105,1,0))))+(IF(I112="",0,(IF(I112&gt;J112,1,0))))+(IF(J118="",0,(IF(J118&gt;I118,1,0))))+(IF(I124="",0,(IF(I124&gt;J124,1,0))))+(IF(J130="",0,(IF(J130&gt;I130,1,0))))+(IF(J141="",0,(IF(J141&gt;I141,1,0))))+(IF(I144="",0,(IF(I144&gt;J144,1,0))))+(IF(J152="",0,(IF(J152&gt;I152,1,0))))</f>
        <v>13</v>
      </c>
      <c r="E161" s="60">
        <f>(IF(J33="",0,(IF(J33=I33,1,0))))+(IF(I41="",0,(IF(I41=J41,1,0))))+(IF(J48="",0,(IF(J48=I48,1,0))))+(IF(I54="",0,(IF(I54=J54,1,0))))+(IF(J60="",0,(IF(J60=I60,1,0))))+(IF(I66="",0,(IF(I66=J66,1,0))))+(IF(I77="",0,(IF(I77=J77,1,0))))+(IF(J80="",0,(IF(J80=I80,1,0))))+(IF(I88="",0,(IF(I88=J88,1,0))))+(IF(I97="",0,(IF(I97=J97,1,0))))+(IF(J105="",0,(IF(J105=I105,1,0))))+(IF(I112="",0,(IF(I112=J112,1,0))))+(IF(J118="",0,(IF(J118=I118,1,0))))+(IF(I124="",0,(IF(I124=J124,1,0))))+(IF(J130="",0,(IF(J130=I130,1,0))))+(IF(J141="",0,(IF(J141=I141,1,0))))+(IF(I144="",0,(IF(I144=J144,1,0))))+(IF(J152="",0,(IF(J152=I152,1,0))))</f>
        <v>1</v>
      </c>
      <c r="F161" s="60">
        <f>(IF(J33="",0,(IF(J33&lt;I33,1,0))))+(IF(I41="",0,(IF(I41&lt;J41,1,0))))+(IF(J48="",0,(IF(J48&lt;I48,1,0))))+(IF(I54="",0,(IF(I54&lt;J54,1,0))))+(IF(J60="",0,(IF(J60&lt;I60,1,0))))+(IF(I66="",0,(IF(I66&lt;J66,1,0))))+(IF(I77="",0,(IF(I77&lt;J77,1,0))))+(IF(J80="",0,(IF(J80&lt;I80,1,0))))+(IF(I88="",0,(IF(I88&lt;J88,1,0))))+(IF(I97="",0,(IF(I97&lt;J97,1,0))))+(IF(J105="",0,(IF(J105&lt;I105,1,0))))+(IF(I112="",0,(IF(I112&lt;J112,1,0))))+(IF(J118="",0,(IF(J118&lt;I118,1,0))))+(IF(I124="",0,(IF(I124&lt;J124,1,0))))+(IF(J130="",0,(IF(J130&lt;I130,1,0))))+(IF(J141="",0,(IF(J141&lt;I141,1,0))))+(IF(I144="",0,(IF(I144&lt;J144,1,0))))+(IF(J152="",0,(IF(J152&lt;I152,1,0))))</f>
        <v>2</v>
      </c>
      <c r="G161" s="60">
        <f>(J33+I41+J48+I54+J60+I66+I77+J80+I88+I97+J105+I112+J118+I124+J130+J141+I144+J152)</f>
        <v>46</v>
      </c>
      <c r="H161" s="60">
        <f>(I33+J41+I48+J54+I60+J66+J77+I80+J88+J97+I105+J112+I118+J124+I130+I141+J144+I152)</f>
        <v>17</v>
      </c>
      <c r="I161" s="60">
        <f t="shared" si="2"/>
        <v>40</v>
      </c>
      <c r="J161" s="60">
        <f t="shared" si="1"/>
        <v>29</v>
      </c>
      <c r="K161" s="138"/>
      <c r="L161" s="138"/>
    </row>
    <row r="162" spans="1:12" s="1" customFormat="1" ht="26.25" customHeight="1">
      <c r="A162" s="58">
        <v>4</v>
      </c>
      <c r="B162" s="59" t="s">
        <v>53</v>
      </c>
      <c r="C162" s="60">
        <f t="shared" si="0"/>
        <v>16</v>
      </c>
      <c r="D162" s="60">
        <f>(IF(I34="",0,(IF(I34&gt;J34,1,0))))+(IF(J41="",0,(IF(J41&gt;I41,1,0))))+(IF(I47="",0,(IF(I47&gt;J47,1,0))))+(IF(J53="",0,(IF(J53&gt;I53,1,0))))+(IF(I59="",0,(IF(I59&gt;J59,1,0))))+(IF(I70="",0,(IF(I70&gt;J70,1,0))))+(IF(J73="",0,(IF(J73&gt;I73,1,0))))+(IF(I81="",0,(IF(I81&gt;J81,1,0))))+(IF(J89="",0,(IF(J89&gt;I89,1,0))))+(IF(J98="",0,(IF(J98&gt;I98,1,0))))+(IF(I105="",0,(IF(I105&gt;J105,1,0))))+(IF(J111="",0,(IF(J111&gt;I111,1,0))))+(IF(I117="",0,(IF(I117&gt;J117,1,0))))+(IF(J123="",0,(IF(J123&gt;I123,1,0))))+(IF(J134="",0,(IF(J134&gt;I134,1,0))))+(IF(I137="",0,(IF(I137&gt;J137,1,0))))+(IF(J145="",0,(IF(J145&gt;I145,1,0))))+(IF(I153="",0,(IF(I153&gt;J153,1,0))))</f>
        <v>9</v>
      </c>
      <c r="E162" s="60">
        <f>(IF(I34="",0,(IF(I34=J34,1,0))))+(IF(J41="",0,(IF(J41=I41,1,0))))+(IF(I47="",0,(IF(I47=J47,1,0))))+(IF(J53="",0,(IF(J53=I53,1,0))))+(IF(I59="",0,(IF(I59=J59,1,0))))+(IF(I70="",0,(IF(I70=J70,1,0))))+(IF(J73="",0,(IF(J73=I73,1,0))))+(IF(I81="",0,(IF(I81=J81,1,0))))+(IF(J89="",0,(IF(J89=I89,1,0))))+(IF(J98="",0,(IF(J98=I98,1,0))))+(IF(I105="",0,(IF(I105=J105,1,0))))+(IF(J111="",0,(IF(J111=I111,1,0))))+(IF(I117="",0,(IF(I117=J117,1,0))))+(IF(J123="",0,(IF(J123=I123,1,0))))+(IF(J134="",0,(IF(J134=I134,1,0))))+(IF(I137="",0,(IF(I137=J137,1,0))))+(IF(J145="",0,(IF(J145=I145,1,0))))+(IF(I153="",0,(IF(I153=J153,1,0))))</f>
        <v>3</v>
      </c>
      <c r="F162" s="60">
        <f>(IF(I34="",0,(IF(I34&lt;J34,1,0))))+(IF(J41="",0,(IF(J41&lt;I41,1,0))))+(IF(I47="",0,(IF(I47&lt;J47,1,0))))+(IF(J53="",0,(IF(J53&lt;I53,1,0))))+(IF(I59="",0,(IF(I59&lt;J59,1,0))))+(IF(I70="",0,(IF(I70&lt;J70,1,0))))+(IF(J73="",0,(IF(J73&lt;I73,1,0))))+(IF(I81="",0,(IF(I81&lt;J81,1,0))))+(IF(J89="",0,(IF(J89&lt;I89,1,0))))+(IF(J98="",0,(IF(J98&lt;I98,1,0))))+(IF(I105="",0,(IF(I105&lt;J105,1,0))))+(IF(J111="",0,(IF(J111&lt;I111,1,0))))+(IF(I117="",0,(IF(I117&lt;J117,1,0))))+(IF(J123="",0,(IF(J123&lt;I123,1,0))))+(IF(J134="",0,(IF(J134&lt;I134,1,0))))+(IF(I137="",0,(IF(I137&lt;J137,1,0))))+(IF(J145="",0,(IF(J145&lt;I145,1,0))))+(IF(I153="",0,(IF(I153&lt;J153,1,0))))</f>
        <v>4</v>
      </c>
      <c r="G162" s="60">
        <f>(I34+J41+I47+J53+I59+I70+J73+I81+J89+J98+I105+J111+I117+J123+J134+I137+J145+I153)</f>
        <v>20</v>
      </c>
      <c r="H162" s="60">
        <f>(J34+I41+J47+I53+J59+J70+I73+J81+I89+I98+J105+I111+J117+I123+I134+J137+I145+J153)</f>
        <v>15</v>
      </c>
      <c r="I162" s="60">
        <f t="shared" si="2"/>
        <v>30</v>
      </c>
      <c r="J162" s="60">
        <f t="shared" si="1"/>
        <v>5</v>
      </c>
      <c r="K162" s="138"/>
      <c r="L162" s="138"/>
    </row>
    <row r="163" spans="1:12" s="1" customFormat="1" ht="26.25" customHeight="1">
      <c r="A163" s="58">
        <v>5</v>
      </c>
      <c r="B163" s="61" t="s">
        <v>54</v>
      </c>
      <c r="C163" s="60">
        <f t="shared" si="0"/>
        <v>16</v>
      </c>
      <c r="D163" s="60">
        <f>(IF(J34="",0,(IF(J34&gt;I34,1,0))))+(IF(I40="",0,(IF(I40&gt;J40,1,0))))+(IF(J46="",0,(IF(J46&gt;I46,1,0))))+(IF(I52="",0,(IF(I52&gt;J52,1,0))))+(IF(I63="",0,(IF(I63&gt;J63,1,0))))+(IF(J66="",0,(IF(J66&gt;I66,1,0))))+(IF(I74="",0,(IF(I74&gt;J74,1,0))))+(IF(J82="",0,(IF(J82&gt;I82,1,0))))+(IF(I90="",0,(IF(I90&gt;J90,1,0))))+(IF(I98="",0,(IF(I98&gt;J98,1,0))))+(IF(J104="",0,(IF(J104&gt;I104,1,0))))+(IF(J116="",0,(IF(J116&gt;I116,1,0))))+(IF(J127="",0,(IF(J127&gt;I127,1,0))))+(IF(I130="",0,(IF(I130&gt;J130,1,0))))+(IF(J138="",0,(IF(J138&gt;I138,1,0))))+(IF(I146="",0,(IF(I146&gt;J146,1,0))))+(IF(J154="",0,(IF(J154&gt;I154,1,0))))+(IF(I110="",0,(IF(I110&gt;J110,1,0))))</f>
        <v>5</v>
      </c>
      <c r="E163" s="60">
        <f>(IF(J34="",0,(IF(J34=I34,1,0))))+(IF(I40="",0,(IF(I40=J40,1,0))))+(IF(J46="",0,(IF(J46=I46,1,0))))+(IF(I52="",0,(IF(I52=J52,1,0))))+(IF(I63="",0,(IF(I63=J63,1,0))))+(IF(J66="",0,(IF(J66=I66,1,0))))+(IF(I74="",0,(IF(I74=J74,1,0))))+(IF(J82="",0,(IF(J82=I82,1,0))))+(IF(I90="",0,(IF(I90=J90,1,0))))+(IF(I98="",0,(IF(I98=J98,1,0))))+(IF(J104="",0,(IF(J104=I104,1,0))))+(IF(J116="",0,(IF(J116=I116,1,0))))+(IF(J127="",0,(IF(J127=I127,1,0))))+(IF(I130="",0,(IF(I130=J130,1,0))))+(IF(J138="",0,(IF(J138=I138,1,0))))+(IF(I146="",0,(IF(I146=J146,1,0))))+(IF(J154="",0,(IF(J154=I154,1,0))))+(IF(I110="",0,(IF(I110=J110,1,0))))</f>
        <v>2</v>
      </c>
      <c r="F163" s="60">
        <f>(IF(J34="",0,(IF(J34&lt;I34,1,0))))+(IF(I40="",0,(IF(I40&lt;J40,1,0))))+(IF(J46="",0,(IF(J46&lt;I46,1,0))))+(IF(I52="",0,(IF(I52&lt;J52,1,0))))+(IF(I63="",0,(IF(I63&lt;J63,1,0))))+(IF(J66="",0,(IF(J66&lt;I66,1,0))))+(IF(I74="",0,(IF(I74&lt;J74,1,0))))+(IF(J82="",0,(IF(J82&lt;I82,1,0))))+(IF(I90="",0,(IF(I90&lt;J90,1,0))))+(IF(I98="",0,(IF(I98&lt;J98,1,0))))+(IF(J104="",0,(IF(J104&lt;I104,1,0))))+(IF(J116="",0,(IF(J116&lt;I116,1,0))))+(IF(J127="",0,(IF(J127&lt;I127,1,0))))+(IF(I130="",0,(IF(I130&lt;J130,1,0))))+(IF(J138="",0,(IF(J138&lt;I138,1,0))))+(IF(I146="",0,(IF(I146&lt;J146,1,0))))+(IF(J154="",0,(IF(J154&lt;I154,1,0))))+(IF(I110="",0,(IF(I110&lt;J110,1,0))))</f>
        <v>9</v>
      </c>
      <c r="G163" s="60">
        <f>(J34+I40+J46+I52+I63+J66+I74+J82+I90+I98+J104+I110+J116+J127+I130+J138+I146+J154)</f>
        <v>29</v>
      </c>
      <c r="H163" s="60">
        <f>(I34+J40+I46+J52+J63+I66+J74+I82+J90+J98+I104+J110+I116+I127+J130+I138+J146+I154)</f>
        <v>21</v>
      </c>
      <c r="I163" s="60">
        <f t="shared" si="2"/>
        <v>17</v>
      </c>
      <c r="J163" s="60">
        <f t="shared" si="1"/>
        <v>8</v>
      </c>
      <c r="K163" s="138"/>
      <c r="L163" s="138"/>
    </row>
    <row r="164" spans="1:12" s="1" customFormat="1" ht="26.25" customHeight="1">
      <c r="A164" s="58">
        <v>6</v>
      </c>
      <c r="B164" s="61" t="s">
        <v>55</v>
      </c>
      <c r="C164" s="60">
        <f t="shared" si="0"/>
        <v>16</v>
      </c>
      <c r="D164" s="60">
        <f>(IF(I33="",0,(IF(I33&gt;J33,1,0))))+(IF(J39="",0,(IF(J39&gt;I39,1,0))))+(IF(I45="",0,(IF(I45&gt;J45,1,0))))+(IF(I56="",0,(IF(I56&gt;J56,1,0))))+(IF(J59="",0,(IF(J59&gt;I59,1,0))))+(IF(I67="",0,(IF(I67&gt;J67,1,0))))+(IF(J75="",0,(IF(J75&gt;I75,1,0))))+(IF(I83="",0,(IF(I83&gt;J83,1,0))))+(IF(J90="",0,(IF(J90&gt;I90,1,0))))+(IF(J97="",0,(IF(J97&gt;I97,1,0))))+(IF(I103="",0,(IF(I103&gt;J103,1,0))))+(IF(J109="",0,(IF(J109&gt;I109,1,0))))+(IF(J120="",0,(IF(J120&gt;I120,1,0))))+(IF(I123="",0,(IF(I123&gt;J123,1,0))))+(IF(J131="",0,(IF(J131&gt;I131,1,0))))+(IF(I139="",0,(IF(I139&gt;J139,1,0))))+(IF(J147="",0,(IF(J147&gt;I147,1,0))))+(IF(I154="",0,(IF(I154&gt;J154,1,0))))</f>
        <v>2</v>
      </c>
      <c r="E164" s="60">
        <f>(IF(I33="",0,(IF(I33=J33,1,0))))+(IF(J39="",0,(IF(J39=I39,1,0))))+(IF(I45="",0,(IF(I45=J45,1,0))))+(IF(I56="",0,(IF(I56=J56,1,0))))+(IF(J59="",0,(IF(J59=I59,1,0))))+(IF(I67="",0,(IF(I67=J67,1,0))))+(IF(J75="",0,(IF(J75=I75,1,0))))+(IF(I83="",0,(IF(I83=J83,1,0))))+(IF(J90="",0,(IF(J90=I90,1,0))))+(IF(J97="",0,(IF(J97=I97,1,0))))+(IF(I103="",0,(IF(I103=J103,1,0))))+(IF(J109="",0,(IF(J109=I109,1,0))))+(IF(J120="",0,(IF(J120=I120,1,0))))+(IF(I123="",0,(IF(I123=J123,1,0))))+(IF(J131="",0,(IF(J131=I131,1,0))))+(IF(I139="",0,(IF(I139=J139,1,0))))+(IF(J147="",0,(IF(J147=I147,1,0))))+(IF(I154="",0,(IF(I154=J154,1,0))))</f>
        <v>3</v>
      </c>
      <c r="F164" s="60">
        <f>(IF(I33="",0,(IF(I33&lt;J33,1,0))))+(IF(J39="",0,(IF(J39&lt;I39,1,0))))+(IF(I45="",0,(IF(I45&lt;J45,1,0))))+(IF(I56="",0,(IF(I56&lt;J56,1,0))))+(IF(J59="",0,(IF(J59&lt;I59,1,0))))+(IF(I67="",0,(IF(I67&lt;J67,1,0))))+(IF(J75="",0,(IF(J75&lt;I75,1,0))))+(IF(I83="",0,(IF(I83&lt;J83,1,0))))+(IF(J90="",0,(IF(J90&lt;I90,1,0))))+(IF(J97="",0,(IF(J97&lt;I97,1,0))))+(IF(I103="",0,(IF(I103&lt;J103,1,0))))+(IF(J109="",0,(IF(J109&lt;I109,1,0))))+(IF(J120="",0,(IF(J120&lt;I120,1,0))))+(IF(I123="",0,(IF(I123&lt;J123,1,0))))+(IF(J131="",0,(IF(J131&lt;I131,1,0))))+(IF(I139="",0,(IF(I139&lt;J139,1,0))))+(IF(J147="",0,(IF(J147&lt;I147,1,0))))+(IF(I154="",0,(IF(I154&lt;J154,1,0))))</f>
        <v>11</v>
      </c>
      <c r="G164" s="60">
        <f>(I33+J39+I45+I56+J59+I67+J75+I83+J90+I97+I103+J109+J120+I123+J131+I139+J147+I154)</f>
        <v>16</v>
      </c>
      <c r="H164" s="60">
        <f>(J33+I39+J45+J56+I59+J67+I75+J83+I90+I97+J103+I109+I120+J123+I131+J139+I147+J154)</f>
        <v>43</v>
      </c>
      <c r="I164" s="60">
        <f t="shared" si="2"/>
        <v>9</v>
      </c>
      <c r="J164" s="60">
        <f t="shared" si="1"/>
        <v>-27</v>
      </c>
      <c r="K164" s="138"/>
      <c r="L164" s="138"/>
    </row>
    <row r="165" spans="1:12" s="1" customFormat="1" ht="26.25" customHeight="1">
      <c r="A165" s="58">
        <v>7</v>
      </c>
      <c r="B165" s="59" t="s">
        <v>56</v>
      </c>
      <c r="C165" s="60">
        <f t="shared" si="0"/>
        <v>16</v>
      </c>
      <c r="D165" s="60">
        <f>(IF(J32="",0,(IF(J32&gt;I32,1,0))))+(IF(I38="",0,(IF(I38&gt;J38,1,0))))+(IF(I49="",0,(IF(I49&gt;J49,1,0))))+(IF(J52="",0,(IF(J52&gt;I52,1,0))))+(IF(I60="",0,(IF(I60&gt;J60,1,0))))+(IF(J68="",0,(IF(J68&gt;I68,1,0))))+(IF(I76="",0,(IF(I76&gt;J76,1,0))))+(IF(J83="",0,(IF(J83&gt;I83,1,0))))+(IF(I89="",0,(IF(I89&gt;J89,1,0))))+(IF(I96="",0,(IF(I96&gt;J96,1,0))))+(IF(J102="",0,(IF(J102&gt;I102,1,0))))+(IF(J113="",0,(IF(J113&gt;I113,1,0))))+(IF(I116="",0,(IF(I116&gt;J116,1,0))))+(IF(J124="",0,(IF(J124&gt;I124,1,0))))+(IF(I132="",0,(IF(I132&gt;J132,1,0))))+(IF(J140="",0,(IF(J140&gt;I140,1,0))))+(IF(I147="",0,(IF(I147&gt;J147,1,0))))+(IF(J153="",0,(IF(J153&gt;I153,1,0))))</f>
        <v>0</v>
      </c>
      <c r="E165" s="60">
        <f>(IF(J32="",0,(IF(J32=I32,1,0))))+(IF(I38="",0,(IF(I38=J38,1,0))))+(IF(I49="",0,(IF(I49=J49,1,0))))+(IF(J52="",0,(IF(J52=I52,1,0))))+(IF(I60="",0,(IF(I60=J60,1,0))))+(IF(J68="",0,(IF(J68=I68,1,0))))+(IF(I76="",0,(IF(I76=J76,1,0))))+(IF(J83="",0,(IF(J83=I83,1,0))))+(IF(I89="",0,(IF(I89=J89,1,0))))+(IF(I96="",0,(IF(I96=J96,1,0))))+(IF(J102="",0,(IF(J102=I102,1,0))))+(IF(J113="",0,(IF(J113=I113,1,0))))+(IF(I116="",0,(IF(I116=J116,1,0))))+(IF(J124="",0,(IF(J124=I124,1,0))))+(IF(I132="",0,(IF(I132=J132,1,0))))+(IF(J140="",0,(IF(J140=I140,1,0))))+(IF(I147="",0,(IF(I147=J147,1,0))))+(IF(J153="",0,(IF(J153=I153,1,0))))</f>
        <v>0</v>
      </c>
      <c r="F165" s="60">
        <f>(IF(J32="",0,(IF(J32&lt;I32,1,0))))+(IF(I38="",0,(IF(I38&lt;J38,1,0))))+(IF(I49="",0,(IF(I49&lt;J49,1,0))))+(IF(J52="",0,(IF(J52&lt;I52,1,0))))+(IF(I60="",0,(IF(I60&lt;J60,1,0))))+(IF(J68="",0,(IF(J68&lt;I68,1,0))))+(IF(I76="",0,(IF(I76&lt;J76,1,0))))+(IF(J83="",0,(IF(J83&lt;I83,1,0))))+(IF(I89="",0,(IF(I89&lt;J89,1,0))))+(IF(I96="",0,(IF(I96&lt;J96,1,0))))+(IF(J102="",0,(IF(J102&lt;I102,1,0))))+(IF(J113="",0,(IF(J113&lt;I113,1,0))))+(IF(I116="",0,(IF(I116&lt;J116,1,0))))+(IF(J124="",0,(IF(J124&lt;I124,1,0))))+(IF(I132="",0,(IF(I132&lt;J132,1,0))))+(IF(J140="",0,(IF(J140&lt;I140,1,0))))+(IF(I147="",0,(IF(I147&lt;J147,1,0))))+(IF(J153="",0,(IF(J153&lt;I153,1,0))))</f>
        <v>16</v>
      </c>
      <c r="G165" s="60">
        <f>(J32+I38+I49+J52+I60+J68+I76+J83+I89+I96+J102+J113+I116+J124+I132+J140+I147+J153)</f>
        <v>1</v>
      </c>
      <c r="H165" s="60">
        <f>(I32+J38+J49+I52+J60+I68+J76+I83+J89+J96+I102+I113+J116+I124+J132+I140+J147+I153)</f>
        <v>72</v>
      </c>
      <c r="I165" s="60">
        <f t="shared" si="2"/>
        <v>0</v>
      </c>
      <c r="J165" s="60">
        <f t="shared" si="1"/>
        <v>-71</v>
      </c>
      <c r="K165" s="138"/>
      <c r="L165" s="138"/>
    </row>
    <row r="166" spans="1:12" s="1" customFormat="1" ht="26.25" customHeight="1">
      <c r="A166" s="58">
        <v>8</v>
      </c>
      <c r="B166" s="61" t="s">
        <v>49</v>
      </c>
      <c r="C166" s="60">
        <f t="shared" si="0"/>
        <v>16</v>
      </c>
      <c r="D166" s="60">
        <f>(IF(I31="",0,(IF(I31&gt;J31,1,0))))+(IF(I42="",0,(IF(I42&gt;J42,1,0))))+(IF(J45="",0,(IF(J45&gt;I45,1,0))))+(IF(I53="",0,(IF(I53&gt;J53,1,0))))+(IF(J61="",0,(IF(J61&gt;I61,1,0))))+(IF(I69="",0,(IF(I69&gt;J69,1,0))))+(IF(J76="",0,(IF(J76&gt;I76,1,0))))+(IF(I82="",0,(IF(I82&gt;J82,1,0))))+(IF(J88="",0,(IF(J88&gt;I88,1,0))))+(IF(J95="",0,(IF(J95&gt;I95,1,0))))+(IF(J106="",0,(IF(J106&gt;I106,1,0))))+(IF(I109="",0,(IF(I109&gt;J109,1,0))))+(IF(J117="",0,(IF(J117&gt;I117,1,0))))+(IF(I125="",0,(IF(I125&gt;J125,1,0))))+(IF(J133="",0,(IF(J133&gt;I133,1,0))))+(IF(I140="",0,(IF(I140&gt;J140,1,0))))+(IF(J146="",0,(IF(J146&gt;I146,1,0))))+(IF(I152="",0,(IF(I152&gt;J152,1,0))))</f>
        <v>10</v>
      </c>
      <c r="E166" s="60">
        <f>(IF(I31="",0,(IF(I31=J31,1,0))))+(IF(I42="",0,(IF(I42=J42,1,0))))+(IF(J45="",0,(IF(J45=I45,1,0))))+(IF(I53="",0,(IF(I53=J53,1,0))))+(IF(J61="",0,(IF(J61=I61,1,0))))+(IF(I69="",0,(IF(I69=J69,1,0))))+(IF(J76="",0,(IF(J76=I76,1,0))))+(IF(I82="",0,(IF(I82=J82,1,0))))+(IF(J88="",0,(IF(J88=I88,1,0))))+(IF(J95="",0,(IF(J95=I95,1,0))))+(IF(J106="",0,(IF(J106=I106,1,0))))+(IF(I109="",0,(IF(I109=J109,1,0))))+(IF(J117="",0,(IF(J117=I117,1,0))))+(IF(I125="",0,(IF(I125=J125,1,0))))+(IF(J133="",0,(IF(J133=I133,1,0))))+(IF(I140="",0,(IF(I140=J140,1,0))))+(IF(J146="",0,(IF(J146=I146,1,0))))+(IF(I152="",0,(IF(I152=J152,1,0))))</f>
        <v>1</v>
      </c>
      <c r="F166" s="60">
        <f>(IF(I31="",0,(IF(I31&lt;J31,1,0))))+(IF(I42="",0,(IF(I42&lt;J42,1,0))))+(IF(J45="",0,(IF(J45&lt;I45,1,0))))+(IF(I53="",0,(IF(I53&lt;J53,1,0))))+(IF(J61="",0,(IF(J61&lt;I61,1,0))))+(IF(I69="",0,(IF(I69&lt;J69,1,0))))+(IF(J76="",0,(IF(J76&lt;I76,1,0))))+(IF(I82="",0,(IF(I82&lt;J82,1,0))))+(IF(J88="",0,(IF(J88&lt;I88,1,0))))+(IF(J95="",0,(IF(J95&lt;I95,1,0))))+(IF(J106="",0,(IF(J106&lt;I106,1,0))))+(IF(I109="",0,(IF(I109&lt;J109,1,0))))+(IF(J117="",0,(IF(J117&lt;I117,1,0))))+(IF(I125="",0,(IF(I125&lt;J125,1,0))))+(IF(J133="",0,(IF(J133&lt;I133,1,0))))+(IF(I140="",0,(IF(I140&lt;J140,1,0))))+(IF(J146="",0,(IF(J146&lt;I146,1,0))))+(IF(I152="",0,(IF(I152&lt;J152,1,0))))</f>
        <v>5</v>
      </c>
      <c r="G166" s="60">
        <f>(I31+I42+J45+I53+J61+I69+J76+I82+J88+J95+J106+I109+J117+I125+J133+I140+J146+I152)</f>
        <v>51</v>
      </c>
      <c r="H166" s="60">
        <f>(J31+J42+I45+J53+I61+J69+I76+J82+I88+I95+I106+J109+I117+J125+I133+J140+I146+J152)</f>
        <v>16</v>
      </c>
      <c r="I166" s="60">
        <f t="shared" si="2"/>
        <v>31</v>
      </c>
      <c r="J166" s="60">
        <f t="shared" si="1"/>
        <v>35</v>
      </c>
      <c r="K166" s="138"/>
      <c r="L166" s="138"/>
    </row>
    <row r="167" spans="1:12" s="1" customFormat="1" ht="26.25" customHeight="1">
      <c r="A167" s="58">
        <v>9</v>
      </c>
      <c r="B167" s="62" t="s">
        <v>57</v>
      </c>
      <c r="C167" s="60">
        <f t="shared" si="0"/>
        <v>16</v>
      </c>
      <c r="D167" s="60">
        <f>(IF(I35="",0,(IF(I35&gt;J35,1,0))))+(IF(J38="",0,(IF(J38&gt;I38,1,0))))+(IF(I46="",0,(IF(I46&gt;J46,1,0))))+(IF(J54="",0,(IF(J54&gt;I54,1,0))))+(IF(I62="",0,(IF(I62&gt;J62,1,0))))+(IF(J69="",0,(IF(J69&gt;I69,1,0))))+(IF(I75="",0,(IF(I75&gt;J75,1,0))))+(IF(J81="",0,(IF(J81&gt;I81,1,0))))+(IF(I87="",0,(IF(I87&gt;J87,1,0))))+(IF(J99="",0,(IF(J99&gt;I99,1,0))))+(IF(I102="",0,(IF(I102&gt;J102,1,0))))+(IF(J110="",0,(IF(J110&gt;I110,1,0))))+(IF(I118="",0,(IF(I118&gt;J118,1,0))))+(IF(J126="",0,(IF(J126&gt;I126,1,0))))+(IF(I133="",0,(IF(I133&gt;J133,1,0))))+(IF(J139="",0,(IF(J139&gt;I139,1,0))))+(IF(I145="",0,(IF(I145&gt;J145,1,0))))+(IF(J151="",0,(IF(J151&gt;I151,1,0))))</f>
        <v>7</v>
      </c>
      <c r="E167" s="60">
        <f>(IF(I35="",0,(IF(I35=J35,1,0))))+(IF(J38="",0,(IF(J38=I38,1,0))))+(IF(I46="",0,(IF(I46=J46,1,0))))+(IF(J54="",0,(IF(J54=I54,1,0))))+(IF(I62="",0,(IF(I62=J62,1,0))))+(IF(J69="",0,(IF(J69=I69,1,0))))+(IF(I75="",0,(IF(I75=J75,1,0))))+(IF(J81="",0,(IF(J81=I81,1,0))))+(IF(I87="",0,(IF(I87=J87,1,0))))+(IF(J99="",0,(IF(J99=I99,1,0))))+(IF(I102="",0,(IF(I102=J102,1,0))))+(IF(J110="",0,(IF(J110=I110,1,0))))+(IF(I118="",0,(IF(I118=J118,1,0))))+(IF(J126="",0,(IF(J126=I126,1,0))))+(IF(I133="",0,(IF(I133=J133,1,0))))+(IF(J139="",0,(IF(J139=I139,1,0))))+(IF(I145="",0,(IF(I145=J145,1,0))))+(IF(J151="",0,(IF(J151=I151,1,0))))</f>
        <v>1</v>
      </c>
      <c r="F167" s="60">
        <f>(IF(I35="",0,(IF(I35&lt;J35,1,0))))+(IF(J38="",0,(IF(J38&lt;I38,1,0))))+(IF(I46="",0,(IF(I46&lt;J46,1,0))))+(IF(J54="",0,(IF(J54&lt;I54,1,0))))+(IF(I62="",0,(IF(I62&lt;J62,1,0))))+(IF(J69="",0,(IF(J69&lt;I69,1,0))))+(IF(I75="",0,(IF(I75&lt;J75,1,0))))+(IF(J81="",0,(IF(J81&lt;I81,1,0))))+(IF(I87="",0,(IF(I87&lt;J87,1,0))))+(IF(J99="",0,(IF(J99&lt;I99,1,0))))+(IF(I102="",0,(IF(I102&lt;J102,1,0))))+(IF(J110="",0,(IF(J110&lt;I110,1,0))))+(IF(I118="",0,(IF(I118&lt;J118,1,0))))+(IF(J126="",0,(IF(J126&lt;I126,1,0))))+(IF(I133="",0,(IF(I133&lt;J133,1,0))))+(IF(J139="",0,(IF(J139&lt;I139,1,0))))+(IF(I145="",0,(IF(I145&lt;J145,1,0))))+(IF(J151="",0,(IF(J151&lt;I151,1,0))))</f>
        <v>8</v>
      </c>
      <c r="G167" s="60">
        <f>(I35+J38+I46+J54+I62+J69+I75+J81+I87+J99+I102+J110+I118+J126+I133+J139+I145+J151)</f>
        <v>28</v>
      </c>
      <c r="H167" s="60">
        <f>(J35+I38+J46+I54+J62+I69+J75+I81+J87+I99+J102+I110+J118+I126+J133+I139+J145+I151)</f>
        <v>34</v>
      </c>
      <c r="I167" s="60">
        <f t="shared" si="2"/>
        <v>22</v>
      </c>
      <c r="J167" s="60">
        <f t="shared" si="1"/>
        <v>-6</v>
      </c>
      <c r="K167" s="138"/>
      <c r="L167" s="138"/>
    </row>
    <row r="168" spans="1:12" s="1" customFormat="1" ht="26.25" customHeight="1">
      <c r="A168" s="50">
        <v>10</v>
      </c>
      <c r="B168" s="51" t="s">
        <v>11</v>
      </c>
      <c r="C168" s="52">
        <f t="shared" si="0"/>
        <v>0</v>
      </c>
      <c r="D168" s="52">
        <f>(IF(J35="",0,(IF(J35&gt;I35,1,0))))+(IF(J42="",0,(IF(J42&gt;I42,1,0))))+(IF(J49="",0,(IF(J49&gt;I49,1,0))))+(IF(J56="",0,(IF(J56&gt;I56,1,0))))+(IF(J63="",0,(IF(J63&gt;I63,1,0))))+(IF(J70="",0,(IF(J70&gt;I70,1,0))))+(IF(J77="",0,(IF(J77&gt;I77,1,0))))+(IF(J84="",0,(IF(J84&gt;I84,1,0))))+(IF(J91="",0,(IF(J91&gt;I91,1,0))))+(IF(I99="",0,(IF(I99&gt;J99,1,0))))+(IF(I106="",0,(IF(I106&gt;J106,1,0))))+(IF(I120="",0,(IF(I120&gt;J120,1,0))))+(IF(I127="",0,(IF(I127&gt;J127,1,0))))+(IF(I134="",0,(IF(I134&gt;J134,1,0))))+(IF(I141="",0,(IF(I141&gt;J141,1,0))))+(IF(I148="",0,(IF(I148&gt;J148,1,0))))+(IF(I155="",0,(IF(I155&gt;J155,1,0))))+(IF(I113="",0,(IF(I113&gt;J113,1,0))))</f>
        <v>0</v>
      </c>
      <c r="E168" s="52">
        <f>(IF(J35="",0,(IF(J35=I35,1,0))))+(IF(J42="",0,(IF(J42=I42,1,0))))+(IF(J49="",0,(IF(J49=I49,1,0))))+(IF(J56="",0,(IF(J56=I56,1,0))))+(IF(J63="",0,(IF(J63=I63,1,0))))+(IF(J70="",0,(IF(J70=I70,1,0))))+(IF(J77="",0,(IF(J77=I77,1,0))))+(IF(J84="",0,(IF(J84=I84,1,0))))+(IF(J91="",0,(IF(J91=I91,1,0))))+(IF(I99="",0,(IF(I99=J99,1,0))))+(IF(I106="",0,(IF(I106=J106,1,0))))+(IF(I120="",0,(IF(I120=J120,1,0))))+(IF(I127="",0,(IF(I127=J127,1,0))))+(IF(I134="",0,(IF(I134=J134,1,0))))+(IF(I141="",0,(IF(I141=J141,1,0))))+(IF(I148="",0,(IF(I148=J148,1,0))))+(IF(I155="",0,(IF(I155=J155,1,0))))+(IF(I113="",0,(IF(I113=J113,1,0))))</f>
        <v>0</v>
      </c>
      <c r="F168" s="52">
        <f>(IF(J35="",0,(IF(J35&lt;I35,1,0))))+(IF(J42="",0,(IF(J42&lt;I42,1,0))))+(IF(J49="",0,(IF(J49&lt;I49,1,0))))+(IF(J56="",0,(IF(J56&lt;I56,1,0))))+(IF(J63="",0,(IF(J63&lt;I63,1,0))))+(IF(J70="",0,(IF(J70&lt;I70,1,0))))+(IF(J77="",0,(IF(J77&lt;I77,1,0))))+(IF(J84="",0,(IF(J84&lt;I84,1,0))))+(IF(J91="",0,(IF(J91&lt;I91,1,0))))+(IF(I99="",0,(IF(I99&lt;J99,1,0))))+(IF(I106="",0,(IF(I106&lt;J106,1,0))))+(IF(I120="",0,(IF(I120&lt;J120,1,0))))+(IF(I127="",0,(IF(I127&lt;J127,1,0))))+(IF(I134="",0,(IF(I134&lt;J134,1,0))))+(IF(I141="",0,(IF(I141&lt;J141,1,0))))+(IF(I148="",0,(IF(I148&lt;J148,1,0))))+(IF(I155="",0,(IF(I155&lt;J155,1,0))))+(IF(I113="",0,(IF(I113&lt;J113,1,0))))</f>
        <v>0</v>
      </c>
      <c r="G168" s="52">
        <f>(J35+J42+J49+J56+J63+J70+J77+J84+J91+I99+I106+I113+I120+I127+I134+I141+I148+I155)</f>
        <v>0</v>
      </c>
      <c r="H168" s="52">
        <f>(I35+I42+I49+I56+I63+I70+I77+I84+I91+J99+J106+J113+J120+J127+J134+J141+J148+J155)</f>
        <v>0</v>
      </c>
      <c r="I168" s="52">
        <f t="shared" si="2"/>
        <v>0</v>
      </c>
      <c r="J168" s="52">
        <f t="shared" si="1"/>
        <v>0</v>
      </c>
      <c r="K168" s="138"/>
      <c r="L168" s="138"/>
    </row>
    <row r="169" spans="1:12" s="1" customFormat="1" ht="12.7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44"/>
      <c r="L169" s="44"/>
    </row>
    <row r="170" spans="1:10" ht="12.75" hidden="1">
      <c r="A170" s="49"/>
      <c r="B170" s="49"/>
      <c r="C170" s="49"/>
      <c r="D170" s="49"/>
      <c r="E170" s="49"/>
      <c r="F170" s="49"/>
      <c r="G170" s="49"/>
      <c r="H170" s="49"/>
      <c r="I170" s="49"/>
      <c r="J170" s="49"/>
    </row>
  </sheetData>
  <sheetProtection password="904E" sheet="1" formatCells="0" sort="0"/>
  <mergeCells count="266">
    <mergeCell ref="A1:J1"/>
    <mergeCell ref="A9:J9"/>
    <mergeCell ref="A11:J11"/>
    <mergeCell ref="A23:J23"/>
    <mergeCell ref="A24:J24"/>
    <mergeCell ref="A25:J25"/>
    <mergeCell ref="A2:J8"/>
    <mergeCell ref="A22:J22"/>
    <mergeCell ref="A26:J26"/>
    <mergeCell ref="A27:J27"/>
    <mergeCell ref="A28:J28"/>
    <mergeCell ref="A29:J29"/>
    <mergeCell ref="E30:F30"/>
    <mergeCell ref="G30:H30"/>
    <mergeCell ref="I30:J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A36:J36"/>
    <mergeCell ref="E37:F37"/>
    <mergeCell ref="G37:H37"/>
    <mergeCell ref="I37:J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A43:J43"/>
    <mergeCell ref="E44:F44"/>
    <mergeCell ref="G44:H44"/>
    <mergeCell ref="I44:J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A50:J50"/>
    <mergeCell ref="E51:F51"/>
    <mergeCell ref="G51:H51"/>
    <mergeCell ref="I51:J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A57:J57"/>
    <mergeCell ref="E58:F58"/>
    <mergeCell ref="G58:H58"/>
    <mergeCell ref="I58:J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A64:J64"/>
    <mergeCell ref="E65:F65"/>
    <mergeCell ref="G65:H65"/>
    <mergeCell ref="I65:J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A71:J71"/>
    <mergeCell ref="E72:F72"/>
    <mergeCell ref="G72:H72"/>
    <mergeCell ref="I72:J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A78:J78"/>
    <mergeCell ref="E79:F79"/>
    <mergeCell ref="G79:H79"/>
    <mergeCell ref="I79:J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A85:J85"/>
    <mergeCell ref="E86:F86"/>
    <mergeCell ref="G86:H86"/>
    <mergeCell ref="I86:J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A92:J92"/>
    <mergeCell ref="A93:J93"/>
    <mergeCell ref="E94:F94"/>
    <mergeCell ref="G94:H94"/>
    <mergeCell ref="I94:J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A100:J100"/>
    <mergeCell ref="E101:F101"/>
    <mergeCell ref="G101:H101"/>
    <mergeCell ref="I101:J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A107:J107"/>
    <mergeCell ref="E108:F108"/>
    <mergeCell ref="G108:H108"/>
    <mergeCell ref="I108:J108"/>
    <mergeCell ref="E109:F109"/>
    <mergeCell ref="G109:H109"/>
    <mergeCell ref="E110:F110"/>
    <mergeCell ref="G110:H110"/>
    <mergeCell ref="E111:F111"/>
    <mergeCell ref="G111:H111"/>
    <mergeCell ref="E112:F112"/>
    <mergeCell ref="G112:H112"/>
    <mergeCell ref="E113:F113"/>
    <mergeCell ref="G113:H113"/>
    <mergeCell ref="A114:J114"/>
    <mergeCell ref="E115:F115"/>
    <mergeCell ref="G115:H115"/>
    <mergeCell ref="I115:J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A121:J121"/>
    <mergeCell ref="E122:F122"/>
    <mergeCell ref="G122:H122"/>
    <mergeCell ref="I122:J122"/>
    <mergeCell ref="E123:F123"/>
    <mergeCell ref="G123:H123"/>
    <mergeCell ref="E124:F124"/>
    <mergeCell ref="G124:H124"/>
    <mergeCell ref="E125:F125"/>
    <mergeCell ref="G125:H125"/>
    <mergeCell ref="E126:F126"/>
    <mergeCell ref="G126:H126"/>
    <mergeCell ref="E127:F127"/>
    <mergeCell ref="G127:H127"/>
    <mergeCell ref="A128:J128"/>
    <mergeCell ref="E129:F129"/>
    <mergeCell ref="G129:H129"/>
    <mergeCell ref="I129:J129"/>
    <mergeCell ref="E130:F130"/>
    <mergeCell ref="G130:H130"/>
    <mergeCell ref="E131:F131"/>
    <mergeCell ref="G131:H131"/>
    <mergeCell ref="E132:F132"/>
    <mergeCell ref="G132:H132"/>
    <mergeCell ref="E133:F133"/>
    <mergeCell ref="G133:H133"/>
    <mergeCell ref="E134:F134"/>
    <mergeCell ref="G134:H134"/>
    <mergeCell ref="A135:J135"/>
    <mergeCell ref="E136:F136"/>
    <mergeCell ref="G136:H136"/>
    <mergeCell ref="I136:J136"/>
    <mergeCell ref="E137:F137"/>
    <mergeCell ref="G137:H137"/>
    <mergeCell ref="E138:F138"/>
    <mergeCell ref="G138:H138"/>
    <mergeCell ref="E139:F139"/>
    <mergeCell ref="G139:H139"/>
    <mergeCell ref="E140:F140"/>
    <mergeCell ref="G140:H140"/>
    <mergeCell ref="E141:F141"/>
    <mergeCell ref="G141:H141"/>
    <mergeCell ref="A142:J142"/>
    <mergeCell ref="E143:F143"/>
    <mergeCell ref="G143:H143"/>
    <mergeCell ref="I143:J143"/>
    <mergeCell ref="E144:F144"/>
    <mergeCell ref="G144:H144"/>
    <mergeCell ref="E145:F145"/>
    <mergeCell ref="G145:H145"/>
    <mergeCell ref="E146:F146"/>
    <mergeCell ref="G146:H146"/>
    <mergeCell ref="E147:F147"/>
    <mergeCell ref="G147:H147"/>
    <mergeCell ref="E148:F148"/>
    <mergeCell ref="G148:H148"/>
    <mergeCell ref="A149:J149"/>
    <mergeCell ref="E150:F150"/>
    <mergeCell ref="G150:H150"/>
    <mergeCell ref="I150:J150"/>
    <mergeCell ref="E151:F151"/>
    <mergeCell ref="G151:H151"/>
    <mergeCell ref="E152:F152"/>
    <mergeCell ref="G152:H152"/>
    <mergeCell ref="E153:F153"/>
    <mergeCell ref="G153:H153"/>
    <mergeCell ref="E154:F154"/>
    <mergeCell ref="G154:H154"/>
    <mergeCell ref="E155:F155"/>
    <mergeCell ref="G155:H155"/>
    <mergeCell ref="A157:J157"/>
    <mergeCell ref="K157:L157"/>
  </mergeCells>
  <printOptions/>
  <pageMargins left="0.75" right="0.41" top="0.39" bottom="0.32" header="0.2" footer="0.21"/>
  <pageSetup horizontalDpi="1200" verticalDpi="1200" orientation="portrait" paperSize="9" scale="73" r:id="rId2"/>
  <rowBreaks count="2" manualBreakCount="2">
    <brk id="56" max="255" man="1"/>
    <brk id="113" max="1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P122"/>
  <sheetViews>
    <sheetView workbookViewId="0" topLeftCell="A1">
      <selection activeCell="A9" sqref="A9:J9"/>
    </sheetView>
  </sheetViews>
  <sheetFormatPr defaultColWidth="0" defaultRowHeight="12.75" customHeight="1" zeroHeight="1"/>
  <cols>
    <col min="1" max="1" width="11.875" style="65" customWidth="1"/>
    <col min="2" max="2" width="22.25390625" style="65" bestFit="1" customWidth="1"/>
    <col min="3" max="3" width="10.125" style="65" bestFit="1" customWidth="1"/>
    <col min="4" max="4" width="9.125" style="65" customWidth="1"/>
    <col min="5" max="5" width="11.625" style="65" bestFit="1" customWidth="1"/>
    <col min="6" max="9" width="9.125" style="65" customWidth="1"/>
    <col min="10" max="10" width="8.75390625" style="65" customWidth="1"/>
    <col min="11" max="12" width="5.75390625" style="65" customWidth="1"/>
    <col min="13" max="16384" width="0" style="65" hidden="1" customWidth="1"/>
  </cols>
  <sheetData>
    <row r="1" spans="1:12" s="3" customFormat="1" ht="12.7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20"/>
      <c r="L1" s="7"/>
    </row>
    <row r="2" spans="1:12" s="3" customFormat="1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20"/>
      <c r="L2" s="7"/>
    </row>
    <row r="3" spans="1:12" s="3" customFormat="1" ht="12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20"/>
      <c r="L3" s="7"/>
    </row>
    <row r="4" spans="1:12" s="3" customFormat="1" ht="12.7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20"/>
      <c r="L4" s="7"/>
    </row>
    <row r="5" spans="1:12" s="3" customFormat="1" ht="12.7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20"/>
      <c r="L5" s="7"/>
    </row>
    <row r="6" spans="1:12" s="3" customFormat="1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20"/>
      <c r="L6" s="7"/>
    </row>
    <row r="7" spans="1:12" s="3" customFormat="1" ht="12.7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20"/>
      <c r="L7" s="7"/>
    </row>
    <row r="8" spans="1:12" s="3" customFormat="1" ht="63.75" customHeight="1" thickBo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20"/>
      <c r="L8" s="7"/>
    </row>
    <row r="9" spans="1:12" s="3" customFormat="1" ht="27.75" customHeight="1" thickBot="1">
      <c r="A9" s="154" t="s">
        <v>126</v>
      </c>
      <c r="B9" s="155"/>
      <c r="C9" s="155"/>
      <c r="D9" s="155"/>
      <c r="E9" s="155"/>
      <c r="F9" s="155"/>
      <c r="G9" s="155"/>
      <c r="H9" s="155"/>
      <c r="I9" s="155"/>
      <c r="J9" s="156"/>
      <c r="K9" s="7"/>
      <c r="L9" s="7"/>
    </row>
    <row r="10" spans="1:11" s="7" customFormat="1" ht="1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21"/>
    </row>
    <row r="11" spans="1:13" s="36" customFormat="1" ht="16.5" customHeight="1">
      <c r="A11" s="157" t="s">
        <v>0</v>
      </c>
      <c r="B11" s="158"/>
      <c r="C11" s="158"/>
      <c r="D11" s="158"/>
      <c r="E11" s="158"/>
      <c r="F11" s="158"/>
      <c r="G11" s="158"/>
      <c r="H11" s="158"/>
      <c r="I11" s="158"/>
      <c r="J11" s="167"/>
      <c r="K11" s="38"/>
      <c r="L11" s="26"/>
      <c r="M11" s="39"/>
    </row>
    <row r="12" spans="1:12" s="36" customFormat="1" ht="15.75">
      <c r="A12" s="12" t="s">
        <v>1</v>
      </c>
      <c r="B12" s="13" t="s">
        <v>2</v>
      </c>
      <c r="C12" s="14" t="s">
        <v>3</v>
      </c>
      <c r="D12" s="14" t="s">
        <v>4</v>
      </c>
      <c r="E12" s="14" t="s">
        <v>5</v>
      </c>
      <c r="F12" s="14" t="s">
        <v>6</v>
      </c>
      <c r="G12" s="14" t="s">
        <v>7</v>
      </c>
      <c r="H12" s="14" t="s">
        <v>8</v>
      </c>
      <c r="I12" s="14" t="s">
        <v>9</v>
      </c>
      <c r="J12" s="22" t="s">
        <v>10</v>
      </c>
      <c r="K12" s="38"/>
      <c r="L12" s="26"/>
    </row>
    <row r="13" spans="1:12" s="17" customFormat="1" ht="26.25" customHeight="1">
      <c r="A13" s="68">
        <v>1</v>
      </c>
      <c r="B13" s="42" t="s">
        <v>130</v>
      </c>
      <c r="C13" s="69">
        <v>14</v>
      </c>
      <c r="D13" s="69">
        <v>13</v>
      </c>
      <c r="E13" s="69">
        <v>0</v>
      </c>
      <c r="F13" s="69">
        <v>1</v>
      </c>
      <c r="G13" s="69">
        <v>77</v>
      </c>
      <c r="H13" s="69">
        <v>5</v>
      </c>
      <c r="I13" s="69">
        <v>39</v>
      </c>
      <c r="J13" s="69">
        <v>72</v>
      </c>
      <c r="K13" s="23"/>
      <c r="L13" s="8"/>
    </row>
    <row r="14" spans="1:16" s="17" customFormat="1" ht="26.25" customHeight="1">
      <c r="A14" s="68">
        <v>2</v>
      </c>
      <c r="B14" s="42" t="s">
        <v>129</v>
      </c>
      <c r="C14" s="69">
        <v>14</v>
      </c>
      <c r="D14" s="69">
        <v>11</v>
      </c>
      <c r="E14" s="69">
        <v>1</v>
      </c>
      <c r="F14" s="69">
        <v>2</v>
      </c>
      <c r="G14" s="69">
        <v>35</v>
      </c>
      <c r="H14" s="69">
        <v>15</v>
      </c>
      <c r="I14" s="69">
        <v>34</v>
      </c>
      <c r="J14" s="69">
        <v>20</v>
      </c>
      <c r="K14" s="23"/>
      <c r="L14" s="8"/>
      <c r="M14" s="16"/>
      <c r="N14" s="16"/>
      <c r="O14" s="16"/>
      <c r="P14" s="16"/>
    </row>
    <row r="15" spans="1:12" s="17" customFormat="1" ht="26.25" customHeight="1">
      <c r="A15" s="68">
        <v>3</v>
      </c>
      <c r="B15" s="42" t="s">
        <v>128</v>
      </c>
      <c r="C15" s="69">
        <v>14</v>
      </c>
      <c r="D15" s="69">
        <v>7</v>
      </c>
      <c r="E15" s="69">
        <v>3</v>
      </c>
      <c r="F15" s="69">
        <v>4</v>
      </c>
      <c r="G15" s="69">
        <v>46</v>
      </c>
      <c r="H15" s="69">
        <v>23</v>
      </c>
      <c r="I15" s="69">
        <v>24</v>
      </c>
      <c r="J15" s="69">
        <v>23</v>
      </c>
      <c r="K15" s="23"/>
      <c r="L15" s="8"/>
    </row>
    <row r="16" spans="1:12" s="17" customFormat="1" ht="26.25" customHeight="1">
      <c r="A16" s="68">
        <v>4</v>
      </c>
      <c r="B16" s="42" t="s">
        <v>131</v>
      </c>
      <c r="C16" s="69">
        <v>14</v>
      </c>
      <c r="D16" s="69">
        <v>7</v>
      </c>
      <c r="E16" s="69">
        <v>2</v>
      </c>
      <c r="F16" s="69">
        <v>5</v>
      </c>
      <c r="G16" s="69">
        <v>28</v>
      </c>
      <c r="H16" s="69">
        <v>28</v>
      </c>
      <c r="I16" s="69">
        <v>23</v>
      </c>
      <c r="J16" s="69">
        <v>0</v>
      </c>
      <c r="K16" s="23"/>
      <c r="L16" s="8"/>
    </row>
    <row r="17" spans="1:12" s="17" customFormat="1" ht="26.25" customHeight="1">
      <c r="A17" s="68">
        <v>5</v>
      </c>
      <c r="B17" s="42" t="s">
        <v>127</v>
      </c>
      <c r="C17" s="69">
        <v>14</v>
      </c>
      <c r="D17" s="69">
        <v>6</v>
      </c>
      <c r="E17" s="69">
        <v>1</v>
      </c>
      <c r="F17" s="69">
        <v>7</v>
      </c>
      <c r="G17" s="69">
        <v>30</v>
      </c>
      <c r="H17" s="69">
        <v>37</v>
      </c>
      <c r="I17" s="69">
        <v>19</v>
      </c>
      <c r="J17" s="69">
        <v>-7</v>
      </c>
      <c r="K17" s="23"/>
      <c r="L17" s="8"/>
    </row>
    <row r="18" spans="1:12" s="17" customFormat="1" ht="26.25" customHeight="1">
      <c r="A18" s="68">
        <v>6</v>
      </c>
      <c r="B18" s="42" t="s">
        <v>134</v>
      </c>
      <c r="C18" s="69">
        <v>14</v>
      </c>
      <c r="D18" s="69">
        <v>4</v>
      </c>
      <c r="E18" s="69">
        <v>2</v>
      </c>
      <c r="F18" s="69">
        <v>8</v>
      </c>
      <c r="G18" s="69">
        <v>27</v>
      </c>
      <c r="H18" s="69">
        <v>39</v>
      </c>
      <c r="I18" s="69">
        <v>8</v>
      </c>
      <c r="J18" s="69">
        <v>-12</v>
      </c>
      <c r="K18" s="23"/>
      <c r="L18" s="8"/>
    </row>
    <row r="19" spans="1:12" s="17" customFormat="1" ht="26.25" customHeight="1">
      <c r="A19" s="68">
        <v>7</v>
      </c>
      <c r="B19" s="42" t="s">
        <v>133</v>
      </c>
      <c r="C19" s="69">
        <v>14</v>
      </c>
      <c r="D19" s="69">
        <v>3</v>
      </c>
      <c r="E19" s="69">
        <v>1</v>
      </c>
      <c r="F19" s="69">
        <v>10</v>
      </c>
      <c r="G19" s="69">
        <v>19</v>
      </c>
      <c r="H19" s="69">
        <v>52</v>
      </c>
      <c r="I19" s="69">
        <v>7</v>
      </c>
      <c r="J19" s="69">
        <v>-33</v>
      </c>
      <c r="K19" s="23"/>
      <c r="L19" s="8"/>
    </row>
    <row r="20" spans="1:12" s="36" customFormat="1" ht="26.25" customHeight="1">
      <c r="A20" s="68">
        <v>8</v>
      </c>
      <c r="B20" s="42" t="s">
        <v>132</v>
      </c>
      <c r="C20" s="69">
        <v>14</v>
      </c>
      <c r="D20" s="69">
        <v>0</v>
      </c>
      <c r="E20" s="69">
        <v>0</v>
      </c>
      <c r="F20" s="69">
        <v>14</v>
      </c>
      <c r="G20" s="69">
        <v>1</v>
      </c>
      <c r="H20" s="69">
        <v>64</v>
      </c>
      <c r="I20" s="69">
        <v>-6</v>
      </c>
      <c r="J20" s="69">
        <v>-63</v>
      </c>
      <c r="K20" s="38"/>
      <c r="L20" s="26"/>
    </row>
    <row r="21" spans="1:12" s="3" customFormat="1" ht="15.75" customHeight="1">
      <c r="A21" s="159" t="s">
        <v>171</v>
      </c>
      <c r="B21" s="159"/>
      <c r="C21" s="159"/>
      <c r="D21" s="159"/>
      <c r="E21" s="159"/>
      <c r="F21" s="159"/>
      <c r="G21" s="159"/>
      <c r="H21" s="159"/>
      <c r="I21" s="159"/>
      <c r="J21" s="168"/>
      <c r="K21" s="24"/>
      <c r="L21" s="10"/>
    </row>
    <row r="22" spans="1:12" s="3" customFormat="1" ht="15.75" customHeight="1">
      <c r="A22" s="170" t="s">
        <v>202</v>
      </c>
      <c r="B22" s="170"/>
      <c r="C22" s="170"/>
      <c r="D22" s="170"/>
      <c r="E22" s="170"/>
      <c r="F22" s="170"/>
      <c r="G22" s="170"/>
      <c r="H22" s="170"/>
      <c r="I22" s="170"/>
      <c r="J22" s="171"/>
      <c r="K22" s="24"/>
      <c r="L22" s="10"/>
    </row>
    <row r="23" spans="1:12" s="3" customFormat="1" ht="15.75" customHeight="1">
      <c r="A23" s="170" t="s">
        <v>215</v>
      </c>
      <c r="B23" s="170"/>
      <c r="C23" s="170"/>
      <c r="D23" s="170"/>
      <c r="E23" s="170"/>
      <c r="F23" s="170"/>
      <c r="G23" s="170"/>
      <c r="H23" s="170"/>
      <c r="I23" s="170"/>
      <c r="J23" s="171"/>
      <c r="K23" s="24"/>
      <c r="L23" s="10"/>
    </row>
    <row r="24" spans="1:12" s="3" customFormat="1" ht="15.75" customHeight="1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24"/>
      <c r="L24" s="10"/>
    </row>
    <row r="25" spans="1:12" s="3" customFormat="1" ht="15.75" customHeight="1" thickBot="1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24"/>
      <c r="L25" s="10"/>
    </row>
    <row r="26" spans="1:12" s="2" customFormat="1" ht="18.75" customHeight="1" thickBot="1">
      <c r="A26" s="149" t="s">
        <v>12</v>
      </c>
      <c r="B26" s="150"/>
      <c r="C26" s="150"/>
      <c r="D26" s="150"/>
      <c r="E26" s="150"/>
      <c r="F26" s="150"/>
      <c r="G26" s="150"/>
      <c r="H26" s="150"/>
      <c r="I26" s="150"/>
      <c r="J26" s="151"/>
      <c r="K26" s="7"/>
      <c r="L26" s="7"/>
    </row>
    <row r="27" spans="1:12" s="2" customFormat="1" ht="18.75" customHeight="1">
      <c r="A27" s="152" t="s">
        <v>13</v>
      </c>
      <c r="B27" s="152"/>
      <c r="C27" s="152"/>
      <c r="D27" s="152"/>
      <c r="E27" s="152"/>
      <c r="F27" s="152"/>
      <c r="G27" s="152"/>
      <c r="H27" s="152"/>
      <c r="I27" s="152"/>
      <c r="J27" s="166"/>
      <c r="K27" s="20"/>
      <c r="L27" s="7"/>
    </row>
    <row r="28" spans="1:12" s="6" customFormat="1" ht="12.75">
      <c r="A28" s="15" t="s">
        <v>14</v>
      </c>
      <c r="B28" s="15" t="s">
        <v>15</v>
      </c>
      <c r="C28" s="15" t="s">
        <v>16</v>
      </c>
      <c r="D28" s="15" t="s">
        <v>17</v>
      </c>
      <c r="E28" s="146" t="s">
        <v>18</v>
      </c>
      <c r="F28" s="146"/>
      <c r="G28" s="146" t="s">
        <v>19</v>
      </c>
      <c r="H28" s="146"/>
      <c r="I28" s="146" t="s">
        <v>20</v>
      </c>
      <c r="J28" s="163"/>
      <c r="K28" s="20"/>
      <c r="L28" s="7"/>
    </row>
    <row r="29" spans="1:12" s="2" customFormat="1" ht="18.75" customHeight="1">
      <c r="A29" s="18">
        <v>45172</v>
      </c>
      <c r="B29" s="19" t="s">
        <v>170</v>
      </c>
      <c r="C29" s="18" t="s">
        <v>162</v>
      </c>
      <c r="D29" s="19" t="s">
        <v>139</v>
      </c>
      <c r="E29" s="144" t="str">
        <f>B117</f>
        <v>DOĞUGÜCÜ FUT.KLB.</v>
      </c>
      <c r="F29" s="144"/>
      <c r="G29" s="144" t="str">
        <f>B116</f>
        <v>KARADENİZ GÜVEN</v>
      </c>
      <c r="H29" s="144"/>
      <c r="I29" s="19">
        <v>3</v>
      </c>
      <c r="J29" s="25">
        <v>0</v>
      </c>
      <c r="K29" s="20"/>
      <c r="L29" s="7"/>
    </row>
    <row r="30" spans="1:12" s="2" customFormat="1" ht="18.75" customHeight="1">
      <c r="A30" s="18">
        <v>45172</v>
      </c>
      <c r="B30" s="19" t="s">
        <v>170</v>
      </c>
      <c r="C30" s="19" t="s">
        <v>162</v>
      </c>
      <c r="D30" s="19" t="s">
        <v>137</v>
      </c>
      <c r="E30" s="144" t="str">
        <f>B118</f>
        <v>AKHİSAR DEMİR SPOR</v>
      </c>
      <c r="F30" s="144"/>
      <c r="G30" s="144" t="str">
        <f>B115</f>
        <v>ALANYURT GENÇLİK</v>
      </c>
      <c r="H30" s="144"/>
      <c r="I30" s="19">
        <v>2</v>
      </c>
      <c r="J30" s="25">
        <v>2</v>
      </c>
      <c r="K30" s="20"/>
      <c r="L30" s="7"/>
    </row>
    <row r="31" spans="1:12" s="2" customFormat="1" ht="18.75" customHeight="1">
      <c r="A31" s="18">
        <v>45172</v>
      </c>
      <c r="B31" s="19" t="s">
        <v>172</v>
      </c>
      <c r="C31" s="19" t="s">
        <v>162</v>
      </c>
      <c r="D31" s="19" t="s">
        <v>173</v>
      </c>
      <c r="E31" s="144" t="str">
        <f>B119</f>
        <v>İNEGÖL DOĞANSPOR</v>
      </c>
      <c r="F31" s="144"/>
      <c r="G31" s="144" t="str">
        <f>B121</f>
        <v>İNEGÖL YENİCESPOR</v>
      </c>
      <c r="H31" s="144"/>
      <c r="I31" s="19">
        <v>1</v>
      </c>
      <c r="J31" s="25">
        <v>0</v>
      </c>
      <c r="K31" s="20"/>
      <c r="L31" s="7"/>
    </row>
    <row r="32" spans="1:12" s="2" customFormat="1" ht="18.75" customHeight="1">
      <c r="A32" s="18">
        <v>45172</v>
      </c>
      <c r="B32" s="19" t="s">
        <v>172</v>
      </c>
      <c r="C32" s="19" t="s">
        <v>162</v>
      </c>
      <c r="D32" s="19" t="s">
        <v>137</v>
      </c>
      <c r="E32" s="139" t="str">
        <f>B120</f>
        <v>İNEGÖL KURTULUŞSPOR</v>
      </c>
      <c r="F32" s="140"/>
      <c r="G32" s="139" t="str">
        <f>B122</f>
        <v>İNEGÖL ORHANİYE SPOR</v>
      </c>
      <c r="H32" s="140"/>
      <c r="I32" s="19">
        <v>17</v>
      </c>
      <c r="J32" s="25">
        <v>0</v>
      </c>
      <c r="K32" s="20"/>
      <c r="L32" s="7"/>
    </row>
    <row r="33" spans="1:12" s="2" customFormat="1" ht="18.75" customHeight="1">
      <c r="A33" s="145" t="s">
        <v>21</v>
      </c>
      <c r="B33" s="145"/>
      <c r="C33" s="145"/>
      <c r="D33" s="145"/>
      <c r="E33" s="145"/>
      <c r="F33" s="145"/>
      <c r="G33" s="145"/>
      <c r="H33" s="145"/>
      <c r="I33" s="145"/>
      <c r="J33" s="162"/>
      <c r="K33" s="20"/>
      <c r="L33" s="7"/>
    </row>
    <row r="34" spans="1:12" s="6" customFormat="1" ht="12.75">
      <c r="A34" s="15" t="s">
        <v>14</v>
      </c>
      <c r="B34" s="15" t="s">
        <v>15</v>
      </c>
      <c r="C34" s="15" t="s">
        <v>16</v>
      </c>
      <c r="D34" s="15" t="s">
        <v>17</v>
      </c>
      <c r="E34" s="146" t="s">
        <v>18</v>
      </c>
      <c r="F34" s="146"/>
      <c r="G34" s="146" t="s">
        <v>19</v>
      </c>
      <c r="H34" s="146"/>
      <c r="I34" s="146" t="s">
        <v>20</v>
      </c>
      <c r="J34" s="163"/>
      <c r="K34" s="20"/>
      <c r="L34" s="7"/>
    </row>
    <row r="35" spans="1:12" s="2" customFormat="1" ht="18.75" customHeight="1">
      <c r="A35" s="18">
        <v>45174</v>
      </c>
      <c r="B35" s="19" t="s">
        <v>170</v>
      </c>
      <c r="C35" s="18" t="s">
        <v>160</v>
      </c>
      <c r="D35" s="19" t="s">
        <v>139</v>
      </c>
      <c r="E35" s="144" t="str">
        <f>B115</f>
        <v>ALANYURT GENÇLİK</v>
      </c>
      <c r="F35" s="144"/>
      <c r="G35" s="144" t="str">
        <f>B119</f>
        <v>İNEGÖL DOĞANSPOR</v>
      </c>
      <c r="H35" s="144"/>
      <c r="I35" s="19">
        <v>1</v>
      </c>
      <c r="J35" s="25">
        <v>3</v>
      </c>
      <c r="K35" s="20"/>
      <c r="L35" s="7"/>
    </row>
    <row r="36" spans="1:12" s="2" customFormat="1" ht="18.75" customHeight="1">
      <c r="A36" s="18">
        <v>45174</v>
      </c>
      <c r="B36" s="19" t="s">
        <v>172</v>
      </c>
      <c r="C36" s="19" t="s">
        <v>160</v>
      </c>
      <c r="D36" s="19" t="s">
        <v>173</v>
      </c>
      <c r="E36" s="144" t="str">
        <f>B116</f>
        <v>KARADENİZ GÜVEN</v>
      </c>
      <c r="F36" s="144"/>
      <c r="G36" s="144" t="str">
        <f>B118</f>
        <v>AKHİSAR DEMİR SPOR</v>
      </c>
      <c r="H36" s="144"/>
      <c r="I36" s="19">
        <v>2</v>
      </c>
      <c r="J36" s="25">
        <v>1</v>
      </c>
      <c r="K36" s="20"/>
      <c r="L36" s="7"/>
    </row>
    <row r="37" spans="1:12" s="2" customFormat="1" ht="18.75" customHeight="1">
      <c r="A37" s="18">
        <v>45174</v>
      </c>
      <c r="B37" s="19" t="s">
        <v>170</v>
      </c>
      <c r="C37" s="19" t="s">
        <v>160</v>
      </c>
      <c r="D37" s="19" t="s">
        <v>139</v>
      </c>
      <c r="E37" s="144" t="str">
        <f>B121</f>
        <v>İNEGÖL YENİCESPOR</v>
      </c>
      <c r="F37" s="144"/>
      <c r="G37" s="144" t="str">
        <f>B120</f>
        <v>İNEGÖL KURTULUŞSPOR</v>
      </c>
      <c r="H37" s="144"/>
      <c r="I37" s="19">
        <v>0</v>
      </c>
      <c r="J37" s="25">
        <v>5</v>
      </c>
      <c r="K37" s="20"/>
      <c r="L37" s="7"/>
    </row>
    <row r="38" spans="1:12" s="2" customFormat="1" ht="18.75" customHeight="1">
      <c r="A38" s="18">
        <v>45174</v>
      </c>
      <c r="B38" s="19" t="s">
        <v>172</v>
      </c>
      <c r="C38" s="19" t="s">
        <v>160</v>
      </c>
      <c r="D38" s="19" t="s">
        <v>137</v>
      </c>
      <c r="E38" s="139" t="str">
        <f>B122</f>
        <v>İNEGÖL ORHANİYE SPOR</v>
      </c>
      <c r="F38" s="140"/>
      <c r="G38" s="139" t="str">
        <f>B117</f>
        <v>DOĞUGÜCÜ FUT.KLB.</v>
      </c>
      <c r="H38" s="140"/>
      <c r="I38" s="19">
        <v>0</v>
      </c>
      <c r="J38" s="25">
        <v>4</v>
      </c>
      <c r="K38" s="20"/>
      <c r="L38" s="7"/>
    </row>
    <row r="39" spans="1:12" s="2" customFormat="1" ht="18.75" customHeight="1">
      <c r="A39" s="145" t="s">
        <v>22</v>
      </c>
      <c r="B39" s="145"/>
      <c r="C39" s="145"/>
      <c r="D39" s="145"/>
      <c r="E39" s="145"/>
      <c r="F39" s="145"/>
      <c r="G39" s="145"/>
      <c r="H39" s="145"/>
      <c r="I39" s="145"/>
      <c r="J39" s="162"/>
      <c r="K39" s="20"/>
      <c r="L39" s="7"/>
    </row>
    <row r="40" spans="1:12" s="6" customFormat="1" ht="12.75">
      <c r="A40" s="15" t="s">
        <v>14</v>
      </c>
      <c r="B40" s="15" t="s">
        <v>15</v>
      </c>
      <c r="C40" s="15" t="s">
        <v>16</v>
      </c>
      <c r="D40" s="15" t="s">
        <v>17</v>
      </c>
      <c r="E40" s="146" t="s">
        <v>18</v>
      </c>
      <c r="F40" s="146"/>
      <c r="G40" s="146" t="s">
        <v>19</v>
      </c>
      <c r="H40" s="146"/>
      <c r="I40" s="146" t="s">
        <v>20</v>
      </c>
      <c r="J40" s="163"/>
      <c r="K40" s="20"/>
      <c r="L40" s="7"/>
    </row>
    <row r="41" spans="1:12" s="2" customFormat="1" ht="18.75" customHeight="1">
      <c r="A41" s="18">
        <v>45178</v>
      </c>
      <c r="B41" s="19" t="s">
        <v>170</v>
      </c>
      <c r="C41" s="18" t="s">
        <v>136</v>
      </c>
      <c r="D41" s="19" t="s">
        <v>139</v>
      </c>
      <c r="E41" s="144" t="str">
        <f>B118</f>
        <v>AKHİSAR DEMİR SPOR</v>
      </c>
      <c r="F41" s="144"/>
      <c r="G41" s="144" t="str">
        <f>B117</f>
        <v>DOĞUGÜCÜ FUT.KLB.</v>
      </c>
      <c r="H41" s="144"/>
      <c r="I41" s="19">
        <v>5</v>
      </c>
      <c r="J41" s="25">
        <v>0</v>
      </c>
      <c r="K41" s="20"/>
      <c r="L41" s="7"/>
    </row>
    <row r="42" spans="1:12" s="2" customFormat="1" ht="18.75" customHeight="1">
      <c r="A42" s="18">
        <v>45178</v>
      </c>
      <c r="B42" s="19" t="s">
        <v>172</v>
      </c>
      <c r="C42" s="19" t="s">
        <v>136</v>
      </c>
      <c r="D42" s="19" t="s">
        <v>173</v>
      </c>
      <c r="E42" s="144" t="str">
        <f>B119</f>
        <v>İNEGÖL DOĞANSPOR</v>
      </c>
      <c r="F42" s="144"/>
      <c r="G42" s="144" t="str">
        <f>B116</f>
        <v>KARADENİZ GÜVEN</v>
      </c>
      <c r="H42" s="144"/>
      <c r="I42" s="19">
        <v>1</v>
      </c>
      <c r="J42" s="25">
        <v>0</v>
      </c>
      <c r="K42" s="20"/>
      <c r="L42" s="7"/>
    </row>
    <row r="43" spans="1:12" s="2" customFormat="1" ht="18.75" customHeight="1">
      <c r="A43" s="18">
        <v>45178</v>
      </c>
      <c r="B43" s="19" t="s">
        <v>172</v>
      </c>
      <c r="C43" s="19" t="s">
        <v>136</v>
      </c>
      <c r="D43" s="19" t="s">
        <v>137</v>
      </c>
      <c r="E43" s="144" t="str">
        <f>B120</f>
        <v>İNEGÖL KURTULUŞSPOR</v>
      </c>
      <c r="F43" s="144"/>
      <c r="G43" s="144" t="str">
        <f>B115</f>
        <v>ALANYURT GENÇLİK</v>
      </c>
      <c r="H43" s="144"/>
      <c r="I43" s="19">
        <v>4</v>
      </c>
      <c r="J43" s="25">
        <v>0</v>
      </c>
      <c r="K43" s="20"/>
      <c r="L43" s="7"/>
    </row>
    <row r="44" spans="1:12" s="2" customFormat="1" ht="18.75" customHeight="1">
      <c r="A44" s="18">
        <v>45178</v>
      </c>
      <c r="B44" s="19" t="s">
        <v>170</v>
      </c>
      <c r="C44" s="19" t="s">
        <v>136</v>
      </c>
      <c r="D44" s="19" t="s">
        <v>137</v>
      </c>
      <c r="E44" s="139" t="str">
        <f>B121</f>
        <v>İNEGÖL YENİCESPOR</v>
      </c>
      <c r="F44" s="140"/>
      <c r="G44" s="139" t="str">
        <f>B122</f>
        <v>İNEGÖL ORHANİYE SPOR</v>
      </c>
      <c r="H44" s="140"/>
      <c r="I44" s="19">
        <v>4</v>
      </c>
      <c r="J44" s="25">
        <v>1</v>
      </c>
      <c r="K44" s="20"/>
      <c r="L44" s="7"/>
    </row>
    <row r="45" spans="1:12" s="2" customFormat="1" ht="18.75" customHeight="1">
      <c r="A45" s="145" t="s">
        <v>24</v>
      </c>
      <c r="B45" s="145"/>
      <c r="C45" s="145"/>
      <c r="D45" s="145"/>
      <c r="E45" s="145"/>
      <c r="F45" s="145"/>
      <c r="G45" s="145"/>
      <c r="H45" s="145"/>
      <c r="I45" s="145"/>
      <c r="J45" s="162"/>
      <c r="K45" s="20"/>
      <c r="L45" s="7"/>
    </row>
    <row r="46" spans="1:12" s="6" customFormat="1" ht="12.75">
      <c r="A46" s="15" t="s">
        <v>14</v>
      </c>
      <c r="B46" s="15" t="s">
        <v>15</v>
      </c>
      <c r="C46" s="15" t="s">
        <v>16</v>
      </c>
      <c r="D46" s="15" t="s">
        <v>17</v>
      </c>
      <c r="E46" s="146" t="s">
        <v>18</v>
      </c>
      <c r="F46" s="146"/>
      <c r="G46" s="146" t="s">
        <v>19</v>
      </c>
      <c r="H46" s="146"/>
      <c r="I46" s="146" t="s">
        <v>20</v>
      </c>
      <c r="J46" s="163"/>
      <c r="K46" s="20"/>
      <c r="L46" s="7"/>
    </row>
    <row r="47" spans="1:12" s="2" customFormat="1" ht="18.75" customHeight="1">
      <c r="A47" s="18">
        <v>45184</v>
      </c>
      <c r="B47" s="19" t="s">
        <v>170</v>
      </c>
      <c r="C47" s="18" t="s">
        <v>181</v>
      </c>
      <c r="D47" s="19" t="s">
        <v>139</v>
      </c>
      <c r="E47" s="144" t="str">
        <f>B115</f>
        <v>ALANYURT GENÇLİK</v>
      </c>
      <c r="F47" s="144"/>
      <c r="G47" s="144" t="str">
        <f>B121</f>
        <v>İNEGÖL YENİCESPOR</v>
      </c>
      <c r="H47" s="144"/>
      <c r="I47" s="19">
        <v>0</v>
      </c>
      <c r="J47" s="25">
        <v>1</v>
      </c>
      <c r="K47" s="20"/>
      <c r="L47" s="7"/>
    </row>
    <row r="48" spans="1:12" s="2" customFormat="1" ht="18.75" customHeight="1">
      <c r="A48" s="18">
        <v>45184</v>
      </c>
      <c r="B48" s="19" t="s">
        <v>172</v>
      </c>
      <c r="C48" s="19" t="s">
        <v>181</v>
      </c>
      <c r="D48" s="19" t="s">
        <v>173</v>
      </c>
      <c r="E48" s="144" t="str">
        <f>B116</f>
        <v>KARADENİZ GÜVEN</v>
      </c>
      <c r="F48" s="144"/>
      <c r="G48" s="144" t="str">
        <f>B120</f>
        <v>İNEGÖL KURTULUŞSPOR</v>
      </c>
      <c r="H48" s="144"/>
      <c r="I48" s="19">
        <v>0</v>
      </c>
      <c r="J48" s="25">
        <v>6</v>
      </c>
      <c r="K48" s="20"/>
      <c r="L48" s="7"/>
    </row>
    <row r="49" spans="1:12" s="2" customFormat="1" ht="18.75" customHeight="1">
      <c r="A49" s="18">
        <v>45184</v>
      </c>
      <c r="B49" s="19" t="s">
        <v>170</v>
      </c>
      <c r="C49" s="19" t="s">
        <v>181</v>
      </c>
      <c r="D49" s="19" t="s">
        <v>137</v>
      </c>
      <c r="E49" s="144" t="str">
        <f>B117</f>
        <v>DOĞUGÜCÜ FUT.KLB.</v>
      </c>
      <c r="F49" s="144"/>
      <c r="G49" s="144" t="str">
        <f>B119</f>
        <v>İNEGÖL DOĞANSPOR</v>
      </c>
      <c r="H49" s="144"/>
      <c r="I49" s="19">
        <v>1</v>
      </c>
      <c r="J49" s="25">
        <v>2</v>
      </c>
      <c r="K49" s="20"/>
      <c r="L49" s="7"/>
    </row>
    <row r="50" spans="1:12" s="2" customFormat="1" ht="18.75" customHeight="1">
      <c r="A50" s="18">
        <v>45184</v>
      </c>
      <c r="B50" s="19" t="s">
        <v>172</v>
      </c>
      <c r="C50" s="19" t="s">
        <v>181</v>
      </c>
      <c r="D50" s="19" t="s">
        <v>137</v>
      </c>
      <c r="E50" s="139" t="str">
        <f>B122</f>
        <v>İNEGÖL ORHANİYE SPOR</v>
      </c>
      <c r="F50" s="140"/>
      <c r="G50" s="139" t="str">
        <f>B118</f>
        <v>AKHİSAR DEMİR SPOR</v>
      </c>
      <c r="H50" s="140"/>
      <c r="I50" s="19">
        <v>0</v>
      </c>
      <c r="J50" s="25">
        <v>9</v>
      </c>
      <c r="K50" s="20"/>
      <c r="L50" s="7"/>
    </row>
    <row r="51" spans="1:12" s="2" customFormat="1" ht="18.75" customHeight="1">
      <c r="A51" s="145" t="s">
        <v>25</v>
      </c>
      <c r="B51" s="145"/>
      <c r="C51" s="145"/>
      <c r="D51" s="145"/>
      <c r="E51" s="145"/>
      <c r="F51" s="145"/>
      <c r="G51" s="145"/>
      <c r="H51" s="145"/>
      <c r="I51" s="145"/>
      <c r="J51" s="162"/>
      <c r="K51" s="20"/>
      <c r="L51" s="7"/>
    </row>
    <row r="52" spans="1:12" s="6" customFormat="1" ht="12.75">
      <c r="A52" s="15" t="s">
        <v>14</v>
      </c>
      <c r="B52" s="15" t="s">
        <v>15</v>
      </c>
      <c r="C52" s="15" t="s">
        <v>16</v>
      </c>
      <c r="D52" s="15" t="s">
        <v>17</v>
      </c>
      <c r="E52" s="146" t="s">
        <v>18</v>
      </c>
      <c r="F52" s="146"/>
      <c r="G52" s="146" t="s">
        <v>19</v>
      </c>
      <c r="H52" s="146"/>
      <c r="I52" s="146" t="s">
        <v>20</v>
      </c>
      <c r="J52" s="163"/>
      <c r="K52" s="20"/>
      <c r="L52" s="7"/>
    </row>
    <row r="53" spans="1:12" s="2" customFormat="1" ht="18.75" customHeight="1">
      <c r="A53" s="18">
        <v>45186</v>
      </c>
      <c r="B53" s="19" t="s">
        <v>172</v>
      </c>
      <c r="C53" s="18" t="s">
        <v>162</v>
      </c>
      <c r="D53" s="19" t="s">
        <v>198</v>
      </c>
      <c r="E53" s="144" t="str">
        <f>B119</f>
        <v>İNEGÖL DOĞANSPOR</v>
      </c>
      <c r="F53" s="144"/>
      <c r="G53" s="144" t="str">
        <f>B118</f>
        <v>AKHİSAR DEMİR SPOR</v>
      </c>
      <c r="H53" s="144"/>
      <c r="I53" s="19">
        <v>0</v>
      </c>
      <c r="J53" s="25">
        <v>2</v>
      </c>
      <c r="K53" s="20"/>
      <c r="L53" s="7"/>
    </row>
    <row r="54" spans="1:12" s="2" customFormat="1" ht="18.75" customHeight="1">
      <c r="A54" s="18">
        <v>45186</v>
      </c>
      <c r="B54" s="19" t="s">
        <v>172</v>
      </c>
      <c r="C54" s="18" t="s">
        <v>162</v>
      </c>
      <c r="D54" s="19" t="s">
        <v>173</v>
      </c>
      <c r="E54" s="144" t="str">
        <f>B120</f>
        <v>İNEGÖL KURTULUŞSPOR</v>
      </c>
      <c r="F54" s="144"/>
      <c r="G54" s="144" t="str">
        <f>B117</f>
        <v>DOĞUGÜCÜ FUT.KLB.</v>
      </c>
      <c r="H54" s="144"/>
      <c r="I54" s="19">
        <v>5</v>
      </c>
      <c r="J54" s="25">
        <v>0</v>
      </c>
      <c r="K54" s="20"/>
      <c r="L54" s="7"/>
    </row>
    <row r="55" spans="1:12" s="2" customFormat="1" ht="18.75" customHeight="1">
      <c r="A55" s="18">
        <v>45186</v>
      </c>
      <c r="B55" s="19" t="s">
        <v>170</v>
      </c>
      <c r="C55" s="18" t="s">
        <v>162</v>
      </c>
      <c r="D55" s="19" t="s">
        <v>164</v>
      </c>
      <c r="E55" s="144" t="str">
        <f>B121</f>
        <v>İNEGÖL YENİCESPOR</v>
      </c>
      <c r="F55" s="144"/>
      <c r="G55" s="144" t="str">
        <f>B116</f>
        <v>KARADENİZ GÜVEN</v>
      </c>
      <c r="H55" s="144"/>
      <c r="I55" s="19">
        <v>3</v>
      </c>
      <c r="J55" s="25">
        <v>2</v>
      </c>
      <c r="K55" s="20"/>
      <c r="L55" s="7"/>
    </row>
    <row r="56" spans="1:12" s="2" customFormat="1" ht="18.75" customHeight="1">
      <c r="A56" s="18">
        <v>45186</v>
      </c>
      <c r="B56" s="19" t="s">
        <v>172</v>
      </c>
      <c r="C56" s="18" t="s">
        <v>162</v>
      </c>
      <c r="D56" s="19" t="s">
        <v>137</v>
      </c>
      <c r="E56" s="139" t="str">
        <f>B122</f>
        <v>İNEGÖL ORHANİYE SPOR</v>
      </c>
      <c r="F56" s="140"/>
      <c r="G56" s="139" t="str">
        <f>B115</f>
        <v>ALANYURT GENÇLİK</v>
      </c>
      <c r="H56" s="140"/>
      <c r="I56" s="19">
        <v>0</v>
      </c>
      <c r="J56" s="25">
        <v>3</v>
      </c>
      <c r="K56" s="20"/>
      <c r="L56" s="7"/>
    </row>
    <row r="57" spans="1:12" s="2" customFormat="1" ht="18.75" customHeight="1">
      <c r="A57" s="145" t="s">
        <v>29</v>
      </c>
      <c r="B57" s="145"/>
      <c r="C57" s="145"/>
      <c r="D57" s="145"/>
      <c r="E57" s="145"/>
      <c r="F57" s="145"/>
      <c r="G57" s="145"/>
      <c r="H57" s="145"/>
      <c r="I57" s="145"/>
      <c r="J57" s="162"/>
      <c r="K57" s="20"/>
      <c r="L57" s="7"/>
    </row>
    <row r="58" spans="1:12" s="6" customFormat="1" ht="12.75">
      <c r="A58" s="15" t="s">
        <v>14</v>
      </c>
      <c r="B58" s="15" t="s">
        <v>15</v>
      </c>
      <c r="C58" s="15" t="s">
        <v>16</v>
      </c>
      <c r="D58" s="15" t="s">
        <v>17</v>
      </c>
      <c r="E58" s="146" t="s">
        <v>18</v>
      </c>
      <c r="F58" s="146"/>
      <c r="G58" s="146" t="s">
        <v>19</v>
      </c>
      <c r="H58" s="146"/>
      <c r="I58" s="146" t="s">
        <v>20</v>
      </c>
      <c r="J58" s="163"/>
      <c r="K58" s="20"/>
      <c r="L58" s="7"/>
    </row>
    <row r="59" spans="1:12" s="2" customFormat="1" ht="18.75" customHeight="1">
      <c r="A59" s="18">
        <v>45190</v>
      </c>
      <c r="B59" s="19" t="s">
        <v>172</v>
      </c>
      <c r="C59" s="18" t="s">
        <v>178</v>
      </c>
      <c r="D59" s="19" t="s">
        <v>177</v>
      </c>
      <c r="E59" s="144" t="str">
        <f>B116</f>
        <v>KARADENİZ GÜVEN</v>
      </c>
      <c r="F59" s="144"/>
      <c r="G59" s="144" t="str">
        <f>B115</f>
        <v>ALANYURT GENÇLİK</v>
      </c>
      <c r="H59" s="144"/>
      <c r="I59" s="19">
        <v>1</v>
      </c>
      <c r="J59" s="25">
        <v>3</v>
      </c>
      <c r="K59" s="20"/>
      <c r="L59" s="7"/>
    </row>
    <row r="60" spans="1:12" s="2" customFormat="1" ht="18.75" customHeight="1">
      <c r="A60" s="18">
        <v>45190</v>
      </c>
      <c r="B60" s="19" t="s">
        <v>170</v>
      </c>
      <c r="C60" s="19" t="s">
        <v>178</v>
      </c>
      <c r="D60" s="19" t="s">
        <v>139</v>
      </c>
      <c r="E60" s="144" t="str">
        <f>B117</f>
        <v>DOĞUGÜCÜ FUT.KLB.</v>
      </c>
      <c r="F60" s="144"/>
      <c r="G60" s="144" t="str">
        <f>B121</f>
        <v>İNEGÖL YENİCESPOR</v>
      </c>
      <c r="H60" s="144"/>
      <c r="I60" s="19">
        <v>3</v>
      </c>
      <c r="J60" s="25">
        <v>0</v>
      </c>
      <c r="K60" s="20"/>
      <c r="L60" s="7"/>
    </row>
    <row r="61" spans="1:12" s="2" customFormat="1" ht="18.75" customHeight="1">
      <c r="A61" s="18">
        <v>45190</v>
      </c>
      <c r="B61" s="19" t="s">
        <v>170</v>
      </c>
      <c r="C61" s="19" t="s">
        <v>178</v>
      </c>
      <c r="D61" s="19" t="s">
        <v>137</v>
      </c>
      <c r="E61" s="144" t="str">
        <f>B118</f>
        <v>AKHİSAR DEMİR SPOR</v>
      </c>
      <c r="F61" s="144"/>
      <c r="G61" s="144" t="str">
        <f>B120</f>
        <v>İNEGÖL KURTULUŞSPOR</v>
      </c>
      <c r="H61" s="144"/>
      <c r="I61" s="19">
        <v>1</v>
      </c>
      <c r="J61" s="25">
        <v>3</v>
      </c>
      <c r="K61" s="20"/>
      <c r="L61" s="7"/>
    </row>
    <row r="62" spans="1:12" s="2" customFormat="1" ht="18.75" customHeight="1">
      <c r="A62" s="18">
        <v>45190</v>
      </c>
      <c r="B62" s="19" t="s">
        <v>172</v>
      </c>
      <c r="C62" s="19" t="s">
        <v>178</v>
      </c>
      <c r="D62" s="19" t="s">
        <v>137</v>
      </c>
      <c r="E62" s="139" t="str">
        <f>B119</f>
        <v>İNEGÖL DOĞANSPOR</v>
      </c>
      <c r="F62" s="140"/>
      <c r="G62" s="139" t="str">
        <f>B122</f>
        <v>İNEGÖL ORHANİYE SPOR</v>
      </c>
      <c r="H62" s="140"/>
      <c r="I62" s="19">
        <v>3</v>
      </c>
      <c r="J62" s="25">
        <v>0</v>
      </c>
      <c r="K62" s="20"/>
      <c r="L62" s="7"/>
    </row>
    <row r="63" spans="1:12" s="2" customFormat="1" ht="18.75" customHeight="1">
      <c r="A63" s="145" t="s">
        <v>30</v>
      </c>
      <c r="B63" s="145"/>
      <c r="C63" s="145"/>
      <c r="D63" s="145"/>
      <c r="E63" s="145"/>
      <c r="F63" s="145"/>
      <c r="G63" s="145"/>
      <c r="H63" s="145"/>
      <c r="I63" s="145"/>
      <c r="J63" s="162"/>
      <c r="K63" s="20"/>
      <c r="L63" s="7"/>
    </row>
    <row r="64" spans="1:12" s="6" customFormat="1" ht="12.75">
      <c r="A64" s="15" t="s">
        <v>14</v>
      </c>
      <c r="B64" s="15" t="s">
        <v>15</v>
      </c>
      <c r="C64" s="15" t="s">
        <v>16</v>
      </c>
      <c r="D64" s="15" t="s">
        <v>17</v>
      </c>
      <c r="E64" s="146" t="s">
        <v>18</v>
      </c>
      <c r="F64" s="146"/>
      <c r="G64" s="146" t="s">
        <v>19</v>
      </c>
      <c r="H64" s="146"/>
      <c r="I64" s="146" t="s">
        <v>20</v>
      </c>
      <c r="J64" s="163"/>
      <c r="K64" s="20"/>
      <c r="L64" s="7"/>
    </row>
    <row r="65" spans="1:12" s="2" customFormat="1" ht="18.75" customHeight="1">
      <c r="A65" s="18">
        <v>45193</v>
      </c>
      <c r="B65" s="19" t="s">
        <v>170</v>
      </c>
      <c r="C65" s="18" t="s">
        <v>162</v>
      </c>
      <c r="D65" s="19" t="s">
        <v>206</v>
      </c>
      <c r="E65" s="144" t="str">
        <f>B115</f>
        <v>ALANYURT GENÇLİK</v>
      </c>
      <c r="F65" s="144"/>
      <c r="G65" s="144" t="str">
        <f>B117</f>
        <v>DOĞUGÜCÜ FUT.KLB.</v>
      </c>
      <c r="H65" s="144"/>
      <c r="I65" s="19">
        <v>0</v>
      </c>
      <c r="J65" s="25">
        <v>3</v>
      </c>
      <c r="K65" s="20"/>
      <c r="L65" s="7"/>
    </row>
    <row r="66" spans="1:12" s="2" customFormat="1" ht="18.75" customHeight="1">
      <c r="A66" s="18">
        <v>45193</v>
      </c>
      <c r="B66" s="19" t="s">
        <v>172</v>
      </c>
      <c r="C66" s="18" t="s">
        <v>162</v>
      </c>
      <c r="D66" s="19" t="s">
        <v>203</v>
      </c>
      <c r="E66" s="144" t="str">
        <f>B120</f>
        <v>İNEGÖL KURTULUŞSPOR</v>
      </c>
      <c r="F66" s="144"/>
      <c r="G66" s="144" t="str">
        <f>B119</f>
        <v>İNEGÖL DOĞANSPOR</v>
      </c>
      <c r="H66" s="144"/>
      <c r="I66" s="19">
        <v>1</v>
      </c>
      <c r="J66" s="25">
        <v>2</v>
      </c>
      <c r="K66" s="20"/>
      <c r="L66" s="7"/>
    </row>
    <row r="67" spans="1:12" s="2" customFormat="1" ht="18.75" customHeight="1">
      <c r="A67" s="18">
        <v>45193</v>
      </c>
      <c r="B67" s="19" t="s">
        <v>170</v>
      </c>
      <c r="C67" s="18" t="s">
        <v>162</v>
      </c>
      <c r="D67" s="19" t="s">
        <v>164</v>
      </c>
      <c r="E67" s="144" t="str">
        <f>B121</f>
        <v>İNEGÖL YENİCESPOR</v>
      </c>
      <c r="F67" s="144"/>
      <c r="G67" s="144" t="str">
        <f>B118</f>
        <v>AKHİSAR DEMİR SPOR</v>
      </c>
      <c r="H67" s="144"/>
      <c r="I67" s="19">
        <v>2</v>
      </c>
      <c r="J67" s="25">
        <v>2</v>
      </c>
      <c r="K67" s="20"/>
      <c r="L67" s="7"/>
    </row>
    <row r="68" spans="1:12" s="2" customFormat="1" ht="18.75" customHeight="1">
      <c r="A68" s="18">
        <v>45193</v>
      </c>
      <c r="B68" s="19" t="s">
        <v>183</v>
      </c>
      <c r="C68" s="18" t="s">
        <v>162</v>
      </c>
      <c r="D68" s="19" t="s">
        <v>139</v>
      </c>
      <c r="E68" s="139" t="str">
        <f>B122</f>
        <v>İNEGÖL ORHANİYE SPOR</v>
      </c>
      <c r="F68" s="140"/>
      <c r="G68" s="139" t="str">
        <f>B116</f>
        <v>KARADENİZ GÜVEN</v>
      </c>
      <c r="H68" s="140"/>
      <c r="I68" s="19">
        <v>0</v>
      </c>
      <c r="J68" s="25">
        <v>3</v>
      </c>
      <c r="K68" s="20"/>
      <c r="L68" s="7"/>
    </row>
    <row r="69" spans="1:12" s="2" customFormat="1" ht="18.75" customHeight="1">
      <c r="A69" s="147" t="s">
        <v>23</v>
      </c>
      <c r="B69" s="147"/>
      <c r="C69" s="147"/>
      <c r="D69" s="147"/>
      <c r="E69" s="147"/>
      <c r="F69" s="147"/>
      <c r="G69" s="147"/>
      <c r="H69" s="147"/>
      <c r="I69" s="147"/>
      <c r="J69" s="147"/>
      <c r="K69" s="20"/>
      <c r="L69" s="7"/>
    </row>
    <row r="70" spans="1:12" s="2" customFormat="1" ht="18.75" customHeight="1">
      <c r="A70" s="145" t="s">
        <v>31</v>
      </c>
      <c r="B70" s="145"/>
      <c r="C70" s="145"/>
      <c r="D70" s="145"/>
      <c r="E70" s="145"/>
      <c r="F70" s="145"/>
      <c r="G70" s="145"/>
      <c r="H70" s="145"/>
      <c r="I70" s="145"/>
      <c r="J70" s="162"/>
      <c r="K70" s="20"/>
      <c r="L70" s="7"/>
    </row>
    <row r="71" spans="1:12" s="6" customFormat="1" ht="12.75">
      <c r="A71" s="15" t="s">
        <v>14</v>
      </c>
      <c r="B71" s="15" t="s">
        <v>15</v>
      </c>
      <c r="C71" s="15" t="s">
        <v>16</v>
      </c>
      <c r="D71" s="15" t="s">
        <v>17</v>
      </c>
      <c r="E71" s="146" t="s">
        <v>18</v>
      </c>
      <c r="F71" s="146"/>
      <c r="G71" s="146" t="s">
        <v>19</v>
      </c>
      <c r="H71" s="146"/>
      <c r="I71" s="146" t="s">
        <v>20</v>
      </c>
      <c r="J71" s="163"/>
      <c r="K71" s="20"/>
      <c r="L71" s="7"/>
    </row>
    <row r="72" spans="1:12" s="2" customFormat="1" ht="18.75" customHeight="1">
      <c r="A72" s="18">
        <v>45200</v>
      </c>
      <c r="B72" s="19" t="s">
        <v>172</v>
      </c>
      <c r="C72" s="18" t="s">
        <v>162</v>
      </c>
      <c r="D72" s="19" t="s">
        <v>173</v>
      </c>
      <c r="E72" s="144" t="str">
        <f>B116</f>
        <v>KARADENİZ GÜVEN</v>
      </c>
      <c r="F72" s="144"/>
      <c r="G72" s="144" t="str">
        <f>B117</f>
        <v>DOĞUGÜCÜ FUT.KLB.</v>
      </c>
      <c r="H72" s="144"/>
      <c r="I72" s="19">
        <v>1</v>
      </c>
      <c r="J72" s="25">
        <v>3</v>
      </c>
      <c r="K72" s="20"/>
      <c r="L72" s="7"/>
    </row>
    <row r="73" spans="1:12" s="2" customFormat="1" ht="18.75" customHeight="1">
      <c r="A73" s="18">
        <v>45200</v>
      </c>
      <c r="B73" s="19" t="s">
        <v>170</v>
      </c>
      <c r="C73" s="18" t="s">
        <v>162</v>
      </c>
      <c r="D73" s="19" t="s">
        <v>164</v>
      </c>
      <c r="E73" s="144" t="str">
        <f>B115</f>
        <v>ALANYURT GENÇLİK</v>
      </c>
      <c r="F73" s="144"/>
      <c r="G73" s="144" t="str">
        <f>B118</f>
        <v>AKHİSAR DEMİR SPOR</v>
      </c>
      <c r="H73" s="144"/>
      <c r="I73" s="19">
        <v>3</v>
      </c>
      <c r="J73" s="25">
        <v>5</v>
      </c>
      <c r="K73" s="20"/>
      <c r="L73" s="7"/>
    </row>
    <row r="74" spans="1:12" s="2" customFormat="1" ht="18.75" customHeight="1">
      <c r="A74" s="18">
        <v>45200</v>
      </c>
      <c r="B74" s="19" t="s">
        <v>172</v>
      </c>
      <c r="C74" s="18" t="s">
        <v>162</v>
      </c>
      <c r="D74" s="19" t="s">
        <v>203</v>
      </c>
      <c r="E74" s="144" t="str">
        <f>B121</f>
        <v>İNEGÖL YENİCESPOR</v>
      </c>
      <c r="F74" s="144"/>
      <c r="G74" s="144" t="str">
        <f>B119</f>
        <v>İNEGÖL DOĞANSPOR</v>
      </c>
      <c r="H74" s="144"/>
      <c r="I74" s="19">
        <v>1</v>
      </c>
      <c r="J74" s="25">
        <v>2</v>
      </c>
      <c r="K74" s="20"/>
      <c r="L74" s="7"/>
    </row>
    <row r="75" spans="1:12" s="2" customFormat="1" ht="18.75" customHeight="1">
      <c r="A75" s="18">
        <v>45200</v>
      </c>
      <c r="B75" s="19" t="s">
        <v>183</v>
      </c>
      <c r="C75" s="18" t="s">
        <v>162</v>
      </c>
      <c r="D75" s="19"/>
      <c r="E75" s="139" t="str">
        <f>B122</f>
        <v>İNEGÖL ORHANİYE SPOR</v>
      </c>
      <c r="F75" s="140"/>
      <c r="G75" s="139" t="str">
        <f>B120</f>
        <v>İNEGÖL KURTULUŞSPOR</v>
      </c>
      <c r="H75" s="140"/>
      <c r="I75" s="19">
        <v>0</v>
      </c>
      <c r="J75" s="25">
        <v>3</v>
      </c>
      <c r="K75" s="20"/>
      <c r="L75" s="7"/>
    </row>
    <row r="76" spans="1:12" s="2" customFormat="1" ht="18.75" customHeight="1">
      <c r="A76" s="145" t="s">
        <v>32</v>
      </c>
      <c r="B76" s="145"/>
      <c r="C76" s="145"/>
      <c r="D76" s="145"/>
      <c r="E76" s="145"/>
      <c r="F76" s="145"/>
      <c r="G76" s="145"/>
      <c r="H76" s="145"/>
      <c r="I76" s="145"/>
      <c r="J76" s="162"/>
      <c r="K76" s="20"/>
      <c r="L76" s="7"/>
    </row>
    <row r="77" spans="1:12" s="6" customFormat="1" ht="12.75">
      <c r="A77" s="40" t="s">
        <v>14</v>
      </c>
      <c r="B77" s="40" t="s">
        <v>15</v>
      </c>
      <c r="C77" s="40" t="s">
        <v>16</v>
      </c>
      <c r="D77" s="40" t="s">
        <v>17</v>
      </c>
      <c r="E77" s="164" t="s">
        <v>18</v>
      </c>
      <c r="F77" s="164"/>
      <c r="G77" s="164" t="s">
        <v>19</v>
      </c>
      <c r="H77" s="164"/>
      <c r="I77" s="164" t="s">
        <v>20</v>
      </c>
      <c r="J77" s="165"/>
      <c r="K77" s="20"/>
      <c r="L77" s="7"/>
    </row>
    <row r="78" spans="1:12" s="2" customFormat="1" ht="18.75" customHeight="1">
      <c r="A78" s="18">
        <v>45204</v>
      </c>
      <c r="B78" s="19" t="s">
        <v>172</v>
      </c>
      <c r="C78" s="18" t="s">
        <v>178</v>
      </c>
      <c r="D78" s="19" t="s">
        <v>203</v>
      </c>
      <c r="E78" s="144" t="str">
        <f>B119</f>
        <v>İNEGÖL DOĞANSPOR</v>
      </c>
      <c r="F78" s="144"/>
      <c r="G78" s="144" t="str">
        <f>B115</f>
        <v>ALANYURT GENÇLİK</v>
      </c>
      <c r="H78" s="144"/>
      <c r="I78" s="19">
        <v>5</v>
      </c>
      <c r="J78" s="25">
        <v>1</v>
      </c>
      <c r="K78" s="20"/>
      <c r="L78" s="7"/>
    </row>
    <row r="79" spans="1:12" s="2" customFormat="1" ht="18.75" customHeight="1">
      <c r="A79" s="18">
        <v>45204</v>
      </c>
      <c r="B79" s="19" t="s">
        <v>170</v>
      </c>
      <c r="C79" s="19" t="s">
        <v>178</v>
      </c>
      <c r="D79" s="19" t="s">
        <v>203</v>
      </c>
      <c r="E79" s="144" t="str">
        <f>B118</f>
        <v>AKHİSAR DEMİR SPOR</v>
      </c>
      <c r="F79" s="144"/>
      <c r="G79" s="144" t="str">
        <f>B116</f>
        <v>KARADENİZ GÜVEN</v>
      </c>
      <c r="H79" s="144"/>
      <c r="I79" s="19">
        <v>8</v>
      </c>
      <c r="J79" s="25">
        <v>0</v>
      </c>
      <c r="K79" s="20"/>
      <c r="L79" s="7"/>
    </row>
    <row r="80" spans="1:12" s="2" customFormat="1" ht="18.75" customHeight="1">
      <c r="A80" s="18">
        <v>45204</v>
      </c>
      <c r="B80" s="19" t="s">
        <v>172</v>
      </c>
      <c r="C80" s="19" t="s">
        <v>178</v>
      </c>
      <c r="D80" s="19" t="s">
        <v>177</v>
      </c>
      <c r="E80" s="144" t="str">
        <f>B120</f>
        <v>İNEGÖL KURTULUŞSPOR</v>
      </c>
      <c r="F80" s="144"/>
      <c r="G80" s="144" t="str">
        <f>B121</f>
        <v>İNEGÖL YENİCESPOR</v>
      </c>
      <c r="H80" s="144"/>
      <c r="I80" s="19">
        <v>2</v>
      </c>
      <c r="J80" s="25">
        <v>0</v>
      </c>
      <c r="K80" s="20"/>
      <c r="L80" s="7"/>
    </row>
    <row r="81" spans="1:12" s="2" customFormat="1" ht="18.75" customHeight="1">
      <c r="A81" s="18">
        <v>45204</v>
      </c>
      <c r="B81" s="19" t="s">
        <v>183</v>
      </c>
      <c r="C81" s="19" t="s">
        <v>178</v>
      </c>
      <c r="D81" s="19"/>
      <c r="E81" s="139" t="str">
        <f>B117</f>
        <v>DOĞUGÜCÜ FUT.KLB.</v>
      </c>
      <c r="F81" s="140"/>
      <c r="G81" s="139" t="str">
        <f>B122</f>
        <v>İNEGÖL ORHANİYE SPOR</v>
      </c>
      <c r="H81" s="140"/>
      <c r="I81" s="19">
        <v>3</v>
      </c>
      <c r="J81" s="25">
        <v>0</v>
      </c>
      <c r="K81" s="20"/>
      <c r="L81" s="7"/>
    </row>
    <row r="82" spans="1:12" s="2" customFormat="1" ht="18.75" customHeight="1">
      <c r="A82" s="145" t="s">
        <v>33</v>
      </c>
      <c r="B82" s="145"/>
      <c r="C82" s="145"/>
      <c r="D82" s="145"/>
      <c r="E82" s="145"/>
      <c r="F82" s="145"/>
      <c r="G82" s="145"/>
      <c r="H82" s="145"/>
      <c r="I82" s="145"/>
      <c r="J82" s="162"/>
      <c r="K82" s="20"/>
      <c r="L82" s="7"/>
    </row>
    <row r="83" spans="1:12" s="6" customFormat="1" ht="12.75">
      <c r="A83" s="15" t="s">
        <v>14</v>
      </c>
      <c r="B83" s="15" t="s">
        <v>15</v>
      </c>
      <c r="C83" s="15" t="s">
        <v>16</v>
      </c>
      <c r="D83" s="15" t="s">
        <v>17</v>
      </c>
      <c r="E83" s="146" t="s">
        <v>18</v>
      </c>
      <c r="F83" s="146"/>
      <c r="G83" s="146" t="s">
        <v>19</v>
      </c>
      <c r="H83" s="146"/>
      <c r="I83" s="146" t="s">
        <v>20</v>
      </c>
      <c r="J83" s="163"/>
      <c r="K83" s="20"/>
      <c r="L83" s="7"/>
    </row>
    <row r="84" spans="1:12" s="2" customFormat="1" ht="18.75" customHeight="1">
      <c r="A84" s="18">
        <v>45206</v>
      </c>
      <c r="B84" s="19" t="s">
        <v>170</v>
      </c>
      <c r="C84" s="18" t="s">
        <v>136</v>
      </c>
      <c r="D84" s="19" t="s">
        <v>173</v>
      </c>
      <c r="E84" s="144" t="str">
        <f>B117</f>
        <v>DOĞUGÜCÜ FUT.KLB.</v>
      </c>
      <c r="F84" s="144"/>
      <c r="G84" s="144" t="str">
        <f>B118</f>
        <v>AKHİSAR DEMİR SPOR</v>
      </c>
      <c r="H84" s="144"/>
      <c r="I84" s="19">
        <v>2</v>
      </c>
      <c r="J84" s="25">
        <v>4</v>
      </c>
      <c r="K84" s="20"/>
      <c r="L84" s="7"/>
    </row>
    <row r="85" spans="1:12" s="2" customFormat="1" ht="18.75" customHeight="1">
      <c r="A85" s="18">
        <v>45206</v>
      </c>
      <c r="B85" s="19" t="s">
        <v>170</v>
      </c>
      <c r="C85" s="18" t="s">
        <v>136</v>
      </c>
      <c r="D85" s="19" t="s">
        <v>203</v>
      </c>
      <c r="E85" s="144" t="str">
        <f>B116</f>
        <v>KARADENİZ GÜVEN</v>
      </c>
      <c r="F85" s="144"/>
      <c r="G85" s="144" t="str">
        <f>B119</f>
        <v>İNEGÖL DOĞANSPOR</v>
      </c>
      <c r="H85" s="144"/>
      <c r="I85" s="19">
        <v>1</v>
      </c>
      <c r="J85" s="25">
        <v>6</v>
      </c>
      <c r="K85" s="20"/>
      <c r="L85" s="7"/>
    </row>
    <row r="86" spans="1:12" s="2" customFormat="1" ht="18.75" customHeight="1">
      <c r="A86" s="18">
        <v>45206</v>
      </c>
      <c r="B86" s="19" t="s">
        <v>170</v>
      </c>
      <c r="C86" s="18" t="s">
        <v>136</v>
      </c>
      <c r="D86" s="124" t="s">
        <v>213</v>
      </c>
      <c r="E86" s="144" t="str">
        <f>B115</f>
        <v>ALANYURT GENÇLİK</v>
      </c>
      <c r="F86" s="144"/>
      <c r="G86" s="144" t="str">
        <f>B120</f>
        <v>İNEGÖL KURTULUŞSPOR</v>
      </c>
      <c r="H86" s="144"/>
      <c r="I86" s="19">
        <v>0</v>
      </c>
      <c r="J86" s="25">
        <v>2</v>
      </c>
      <c r="K86" s="20"/>
      <c r="L86" s="7"/>
    </row>
    <row r="87" spans="1:12" s="2" customFormat="1" ht="18.75" customHeight="1">
      <c r="A87" s="18">
        <v>45206</v>
      </c>
      <c r="B87" s="19" t="s">
        <v>183</v>
      </c>
      <c r="C87" s="18" t="s">
        <v>136</v>
      </c>
      <c r="D87" s="124"/>
      <c r="E87" s="139" t="str">
        <f>B122</f>
        <v>İNEGÖL ORHANİYE SPOR</v>
      </c>
      <c r="F87" s="140"/>
      <c r="G87" s="139" t="str">
        <f>B121</f>
        <v>İNEGÖL YENİCESPOR</v>
      </c>
      <c r="H87" s="140"/>
      <c r="I87" s="19">
        <v>0</v>
      </c>
      <c r="J87" s="25">
        <v>3</v>
      </c>
      <c r="K87" s="20"/>
      <c r="L87" s="7"/>
    </row>
    <row r="88" spans="1:12" s="2" customFormat="1" ht="18.75" customHeight="1">
      <c r="A88" s="145" t="s">
        <v>34</v>
      </c>
      <c r="B88" s="145"/>
      <c r="C88" s="145"/>
      <c r="D88" s="145"/>
      <c r="E88" s="145"/>
      <c r="F88" s="145"/>
      <c r="G88" s="145"/>
      <c r="H88" s="145"/>
      <c r="I88" s="145"/>
      <c r="J88" s="162"/>
      <c r="K88" s="20"/>
      <c r="L88" s="7"/>
    </row>
    <row r="89" spans="1:12" s="6" customFormat="1" ht="12.75">
      <c r="A89" s="15" t="s">
        <v>14</v>
      </c>
      <c r="B89" s="15" t="s">
        <v>15</v>
      </c>
      <c r="C89" s="15" t="s">
        <v>16</v>
      </c>
      <c r="D89" s="15" t="s">
        <v>17</v>
      </c>
      <c r="E89" s="146" t="s">
        <v>18</v>
      </c>
      <c r="F89" s="146"/>
      <c r="G89" s="146" t="s">
        <v>19</v>
      </c>
      <c r="H89" s="146"/>
      <c r="I89" s="146" t="s">
        <v>20</v>
      </c>
      <c r="J89" s="163"/>
      <c r="K89" s="20"/>
      <c r="L89" s="7"/>
    </row>
    <row r="90" spans="1:12" s="2" customFormat="1" ht="18.75" customHeight="1">
      <c r="A90" s="18">
        <v>45209</v>
      </c>
      <c r="B90" s="19" t="s">
        <v>172</v>
      </c>
      <c r="C90" s="18" t="s">
        <v>160</v>
      </c>
      <c r="D90" s="19" t="s">
        <v>173</v>
      </c>
      <c r="E90" s="144" t="str">
        <f>B121</f>
        <v>İNEGÖL YENİCESPOR</v>
      </c>
      <c r="F90" s="144"/>
      <c r="G90" s="144" t="str">
        <f>B115</f>
        <v>ALANYURT GENÇLİK</v>
      </c>
      <c r="H90" s="144"/>
      <c r="I90" s="19">
        <v>4</v>
      </c>
      <c r="J90" s="25">
        <v>3</v>
      </c>
      <c r="K90" s="20"/>
      <c r="L90" s="7"/>
    </row>
    <row r="91" spans="1:12" s="2" customFormat="1" ht="18.75" customHeight="1">
      <c r="A91" s="18">
        <v>45209</v>
      </c>
      <c r="B91" s="19" t="s">
        <v>172</v>
      </c>
      <c r="C91" s="18" t="s">
        <v>160</v>
      </c>
      <c r="D91" s="19" t="s">
        <v>203</v>
      </c>
      <c r="E91" s="144" t="str">
        <f>B120</f>
        <v>İNEGÖL KURTULUŞSPOR</v>
      </c>
      <c r="F91" s="144"/>
      <c r="G91" s="144" t="str">
        <f>B116</f>
        <v>KARADENİZ GÜVEN</v>
      </c>
      <c r="H91" s="144"/>
      <c r="I91" s="19">
        <v>11</v>
      </c>
      <c r="J91" s="25">
        <v>0</v>
      </c>
      <c r="K91" s="20"/>
      <c r="L91" s="7"/>
    </row>
    <row r="92" spans="1:12" s="2" customFormat="1" ht="18.75" customHeight="1">
      <c r="A92" s="18">
        <v>45209</v>
      </c>
      <c r="B92" s="19" t="s">
        <v>170</v>
      </c>
      <c r="C92" s="18" t="s">
        <v>160</v>
      </c>
      <c r="D92" s="19" t="s">
        <v>177</v>
      </c>
      <c r="E92" s="144" t="str">
        <f>B119</f>
        <v>İNEGÖL DOĞANSPOR</v>
      </c>
      <c r="F92" s="144"/>
      <c r="G92" s="144" t="str">
        <f>B117</f>
        <v>DOĞUGÜCÜ FUT.KLB.</v>
      </c>
      <c r="H92" s="144"/>
      <c r="I92" s="19">
        <v>4</v>
      </c>
      <c r="J92" s="25">
        <v>1</v>
      </c>
      <c r="K92" s="20"/>
      <c r="L92" s="7"/>
    </row>
    <row r="93" spans="1:12" s="2" customFormat="1" ht="18.75" customHeight="1">
      <c r="A93" s="18">
        <v>45209</v>
      </c>
      <c r="B93" s="19" t="s">
        <v>183</v>
      </c>
      <c r="C93" s="18" t="s">
        <v>160</v>
      </c>
      <c r="D93" s="19"/>
      <c r="E93" s="139" t="str">
        <f>B118</f>
        <v>AKHİSAR DEMİR SPOR</v>
      </c>
      <c r="F93" s="140"/>
      <c r="G93" s="139" t="str">
        <f>B122</f>
        <v>İNEGÖL ORHANİYE SPOR</v>
      </c>
      <c r="H93" s="140"/>
      <c r="I93" s="19">
        <v>3</v>
      </c>
      <c r="J93" s="25">
        <v>0</v>
      </c>
      <c r="K93" s="20"/>
      <c r="L93" s="7"/>
    </row>
    <row r="94" spans="1:12" s="2" customFormat="1" ht="18.75" customHeight="1">
      <c r="A94" s="145" t="s">
        <v>35</v>
      </c>
      <c r="B94" s="145"/>
      <c r="C94" s="145"/>
      <c r="D94" s="145"/>
      <c r="E94" s="145"/>
      <c r="F94" s="145"/>
      <c r="G94" s="145"/>
      <c r="H94" s="145"/>
      <c r="I94" s="145"/>
      <c r="J94" s="162"/>
      <c r="K94" s="20"/>
      <c r="L94" s="7"/>
    </row>
    <row r="95" spans="1:12" s="6" customFormat="1" ht="12.75">
      <c r="A95" s="15" t="s">
        <v>14</v>
      </c>
      <c r="B95" s="15" t="s">
        <v>15</v>
      </c>
      <c r="C95" s="15" t="s">
        <v>16</v>
      </c>
      <c r="D95" s="15" t="s">
        <v>17</v>
      </c>
      <c r="E95" s="146" t="s">
        <v>18</v>
      </c>
      <c r="F95" s="146"/>
      <c r="G95" s="146" t="s">
        <v>19</v>
      </c>
      <c r="H95" s="146"/>
      <c r="I95" s="146" t="s">
        <v>20</v>
      </c>
      <c r="J95" s="163"/>
      <c r="K95" s="20"/>
      <c r="L95" s="7"/>
    </row>
    <row r="96" spans="1:12" s="2" customFormat="1" ht="18.75" customHeight="1">
      <c r="A96" s="18">
        <v>45218</v>
      </c>
      <c r="B96" s="19" t="s">
        <v>170</v>
      </c>
      <c r="C96" s="18" t="s">
        <v>178</v>
      </c>
      <c r="D96" s="19" t="s">
        <v>177</v>
      </c>
      <c r="E96" s="144" t="str">
        <f>B118</f>
        <v>AKHİSAR DEMİR SPOR</v>
      </c>
      <c r="F96" s="144"/>
      <c r="G96" s="144" t="str">
        <f>B119</f>
        <v>İNEGÖL DOĞANSPOR</v>
      </c>
      <c r="H96" s="144"/>
      <c r="I96" s="19">
        <v>1</v>
      </c>
      <c r="J96" s="25">
        <v>1</v>
      </c>
      <c r="K96" s="20"/>
      <c r="L96" s="7"/>
    </row>
    <row r="97" spans="1:12" s="2" customFormat="1" ht="18.75" customHeight="1">
      <c r="A97" s="18">
        <v>45218</v>
      </c>
      <c r="B97" s="19" t="s">
        <v>170</v>
      </c>
      <c r="C97" s="18" t="s">
        <v>178</v>
      </c>
      <c r="D97" s="19" t="s">
        <v>148</v>
      </c>
      <c r="E97" s="144" t="str">
        <f>B117</f>
        <v>DOĞUGÜCÜ FUT.KLB.</v>
      </c>
      <c r="F97" s="144"/>
      <c r="G97" s="144" t="str">
        <f>B120</f>
        <v>İNEGÖL KURTULUŞSPOR</v>
      </c>
      <c r="H97" s="144"/>
      <c r="I97" s="19">
        <v>1</v>
      </c>
      <c r="J97" s="25">
        <v>9</v>
      </c>
      <c r="K97" s="20"/>
      <c r="L97" s="7"/>
    </row>
    <row r="98" spans="1:12" s="2" customFormat="1" ht="18.75" customHeight="1">
      <c r="A98" s="18">
        <v>45218</v>
      </c>
      <c r="B98" s="19" t="s">
        <v>172</v>
      </c>
      <c r="C98" s="18" t="s">
        <v>178</v>
      </c>
      <c r="D98" s="19" t="s">
        <v>148</v>
      </c>
      <c r="E98" s="144" t="str">
        <f>B116</f>
        <v>KARADENİZ GÜVEN</v>
      </c>
      <c r="F98" s="144"/>
      <c r="G98" s="144" t="str">
        <f>B121</f>
        <v>İNEGÖL YENİCESPOR</v>
      </c>
      <c r="H98" s="144"/>
      <c r="I98" s="19">
        <v>2</v>
      </c>
      <c r="J98" s="25">
        <v>2</v>
      </c>
      <c r="K98" s="20"/>
      <c r="L98" s="7"/>
    </row>
    <row r="99" spans="1:12" s="2" customFormat="1" ht="18.75" customHeight="1">
      <c r="A99" s="18">
        <v>45218</v>
      </c>
      <c r="B99" s="19" t="s">
        <v>183</v>
      </c>
      <c r="C99" s="18" t="s">
        <v>178</v>
      </c>
      <c r="D99" s="19" t="s">
        <v>177</v>
      </c>
      <c r="E99" s="139" t="str">
        <f>B115</f>
        <v>ALANYURT GENÇLİK</v>
      </c>
      <c r="F99" s="140"/>
      <c r="G99" s="139" t="str">
        <f>B122</f>
        <v>İNEGÖL ORHANİYE SPOR</v>
      </c>
      <c r="H99" s="140"/>
      <c r="I99" s="19">
        <v>3</v>
      </c>
      <c r="J99" s="25">
        <v>0</v>
      </c>
      <c r="K99" s="20"/>
      <c r="L99" s="7"/>
    </row>
    <row r="100" spans="1:12" s="2" customFormat="1" ht="18.75" customHeight="1">
      <c r="A100" s="145" t="s">
        <v>36</v>
      </c>
      <c r="B100" s="145"/>
      <c r="C100" s="145"/>
      <c r="D100" s="145"/>
      <c r="E100" s="145"/>
      <c r="F100" s="145"/>
      <c r="G100" s="145"/>
      <c r="H100" s="145"/>
      <c r="I100" s="145"/>
      <c r="J100" s="162"/>
      <c r="K100" s="20"/>
      <c r="L100" s="7"/>
    </row>
    <row r="101" spans="1:12" s="6" customFormat="1" ht="12.75">
      <c r="A101" s="15" t="s">
        <v>14</v>
      </c>
      <c r="B101" s="15" t="s">
        <v>15</v>
      </c>
      <c r="C101" s="15" t="s">
        <v>16</v>
      </c>
      <c r="D101" s="15" t="s">
        <v>17</v>
      </c>
      <c r="E101" s="146" t="s">
        <v>18</v>
      </c>
      <c r="F101" s="146"/>
      <c r="G101" s="146" t="s">
        <v>19</v>
      </c>
      <c r="H101" s="146"/>
      <c r="I101" s="146" t="s">
        <v>20</v>
      </c>
      <c r="J101" s="163"/>
      <c r="K101" s="20"/>
      <c r="L101" s="7"/>
    </row>
    <row r="102" spans="1:12" s="2" customFormat="1" ht="18.75" customHeight="1">
      <c r="A102" s="18">
        <v>45223</v>
      </c>
      <c r="B102" s="19" t="s">
        <v>170</v>
      </c>
      <c r="C102" s="18" t="s">
        <v>160</v>
      </c>
      <c r="D102" s="19" t="s">
        <v>177</v>
      </c>
      <c r="E102" s="144" t="str">
        <f>B115</f>
        <v>ALANYURT GENÇLİK</v>
      </c>
      <c r="F102" s="144"/>
      <c r="G102" s="144" t="str">
        <f>B116</f>
        <v>KARADENİZ GÜVEN</v>
      </c>
      <c r="H102" s="144"/>
      <c r="I102" s="19">
        <v>5</v>
      </c>
      <c r="J102" s="25">
        <v>4</v>
      </c>
      <c r="K102" s="20"/>
      <c r="L102" s="7"/>
    </row>
    <row r="103" spans="1:12" s="2" customFormat="1" ht="18.75" customHeight="1">
      <c r="A103" s="18">
        <v>45223</v>
      </c>
      <c r="B103" s="19" t="s">
        <v>170</v>
      </c>
      <c r="C103" s="19" t="s">
        <v>160</v>
      </c>
      <c r="D103" s="19" t="s">
        <v>148</v>
      </c>
      <c r="E103" s="144" t="str">
        <f>B121</f>
        <v>İNEGÖL YENİCESPOR</v>
      </c>
      <c r="F103" s="144"/>
      <c r="G103" s="144" t="str">
        <f>B117</f>
        <v>DOĞUGÜCÜ FUT.KLB.</v>
      </c>
      <c r="H103" s="144"/>
      <c r="I103" s="19">
        <v>4</v>
      </c>
      <c r="J103" s="25">
        <v>3</v>
      </c>
      <c r="K103" s="20"/>
      <c r="L103" s="7"/>
    </row>
    <row r="104" spans="1:12" s="2" customFormat="1" ht="18.75" customHeight="1">
      <c r="A104" s="18">
        <v>45223</v>
      </c>
      <c r="B104" s="19" t="s">
        <v>172</v>
      </c>
      <c r="C104" s="19" t="s">
        <v>160</v>
      </c>
      <c r="D104" s="19" t="s">
        <v>148</v>
      </c>
      <c r="E104" s="144" t="str">
        <f>B120</f>
        <v>İNEGÖL KURTULUŞSPOR</v>
      </c>
      <c r="F104" s="144"/>
      <c r="G104" s="144" t="str">
        <f>B118</f>
        <v>AKHİSAR DEMİR SPOR</v>
      </c>
      <c r="H104" s="144"/>
      <c r="I104" s="19">
        <v>4</v>
      </c>
      <c r="J104" s="25">
        <v>1</v>
      </c>
      <c r="K104" s="20"/>
      <c r="L104" s="7"/>
    </row>
    <row r="105" spans="1:12" s="2" customFormat="1" ht="18.75" customHeight="1">
      <c r="A105" s="18">
        <v>45223</v>
      </c>
      <c r="B105" s="19" t="s">
        <v>183</v>
      </c>
      <c r="C105" s="19" t="s">
        <v>160</v>
      </c>
      <c r="D105" s="19"/>
      <c r="E105" s="139" t="str">
        <f>B122</f>
        <v>İNEGÖL ORHANİYE SPOR</v>
      </c>
      <c r="F105" s="140"/>
      <c r="G105" s="139" t="str">
        <f>B119</f>
        <v>İNEGÖL DOĞANSPOR</v>
      </c>
      <c r="H105" s="140"/>
      <c r="I105" s="19">
        <v>0</v>
      </c>
      <c r="J105" s="25">
        <v>3</v>
      </c>
      <c r="K105" s="20"/>
      <c r="L105" s="7"/>
    </row>
    <row r="106" spans="1:12" s="2" customFormat="1" ht="18.75" customHeight="1">
      <c r="A106" s="145" t="s">
        <v>37</v>
      </c>
      <c r="B106" s="145"/>
      <c r="C106" s="145"/>
      <c r="D106" s="145"/>
      <c r="E106" s="145"/>
      <c r="F106" s="145"/>
      <c r="G106" s="145"/>
      <c r="H106" s="145"/>
      <c r="I106" s="145"/>
      <c r="J106" s="162"/>
      <c r="K106" s="20"/>
      <c r="L106" s="7"/>
    </row>
    <row r="107" spans="1:12" s="6" customFormat="1" ht="12.75">
      <c r="A107" s="15" t="s">
        <v>14</v>
      </c>
      <c r="B107" s="15" t="s">
        <v>15</v>
      </c>
      <c r="C107" s="15" t="s">
        <v>16</v>
      </c>
      <c r="D107" s="15" t="s">
        <v>17</v>
      </c>
      <c r="E107" s="146" t="s">
        <v>18</v>
      </c>
      <c r="F107" s="146"/>
      <c r="G107" s="146" t="s">
        <v>19</v>
      </c>
      <c r="H107" s="146"/>
      <c r="I107" s="146" t="s">
        <v>20</v>
      </c>
      <c r="J107" s="163"/>
      <c r="K107" s="20"/>
      <c r="L107" s="7"/>
    </row>
    <row r="108" spans="1:12" s="2" customFormat="1" ht="18.75" customHeight="1">
      <c r="A108" s="18">
        <v>45231</v>
      </c>
      <c r="B108" s="19" t="s">
        <v>170</v>
      </c>
      <c r="C108" s="18" t="s">
        <v>199</v>
      </c>
      <c r="D108" s="19" t="s">
        <v>164</v>
      </c>
      <c r="E108" s="144" t="str">
        <f>B117</f>
        <v>DOĞUGÜCÜ FUT.KLB.</v>
      </c>
      <c r="F108" s="144"/>
      <c r="G108" s="144" t="str">
        <f>B115</f>
        <v>ALANYURT GENÇLİK</v>
      </c>
      <c r="H108" s="144"/>
      <c r="I108" s="19">
        <v>3</v>
      </c>
      <c r="J108" s="25">
        <v>3</v>
      </c>
      <c r="K108" s="20"/>
      <c r="L108" s="7"/>
    </row>
    <row r="109" spans="1:12" s="2" customFormat="1" ht="18.75" customHeight="1">
      <c r="A109" s="18">
        <v>45231</v>
      </c>
      <c r="B109" s="19" t="s">
        <v>214</v>
      </c>
      <c r="C109" s="18" t="s">
        <v>199</v>
      </c>
      <c r="D109" s="19" t="s">
        <v>139</v>
      </c>
      <c r="E109" s="144" t="str">
        <f>B119</f>
        <v>İNEGÖL DOĞANSPOR</v>
      </c>
      <c r="F109" s="144"/>
      <c r="G109" s="144" t="str">
        <f>B120</f>
        <v>İNEGÖL KURTULUŞSPOR</v>
      </c>
      <c r="H109" s="144"/>
      <c r="I109" s="19">
        <v>0</v>
      </c>
      <c r="J109" s="25">
        <v>5</v>
      </c>
      <c r="K109" s="20"/>
      <c r="L109" s="7"/>
    </row>
    <row r="110" spans="1:12" s="2" customFormat="1" ht="18.75" customHeight="1">
      <c r="A110" s="18">
        <v>45231</v>
      </c>
      <c r="B110" s="19" t="s">
        <v>170</v>
      </c>
      <c r="C110" s="18" t="s">
        <v>199</v>
      </c>
      <c r="D110" s="19" t="s">
        <v>139</v>
      </c>
      <c r="E110" s="144" t="str">
        <f>B118</f>
        <v>AKHİSAR DEMİR SPOR</v>
      </c>
      <c r="F110" s="144"/>
      <c r="G110" s="144" t="str">
        <f>B121</f>
        <v>İNEGÖL YENİCESPOR</v>
      </c>
      <c r="H110" s="144"/>
      <c r="I110" s="19">
        <v>2</v>
      </c>
      <c r="J110" s="25">
        <v>4</v>
      </c>
      <c r="K110" s="20"/>
      <c r="L110" s="7"/>
    </row>
    <row r="111" spans="1:12" s="2" customFormat="1" ht="18.75" customHeight="1">
      <c r="A111" s="18">
        <v>45231</v>
      </c>
      <c r="B111" s="19" t="s">
        <v>183</v>
      </c>
      <c r="C111" s="18" t="s">
        <v>199</v>
      </c>
      <c r="D111" s="19"/>
      <c r="E111" s="139" t="str">
        <f>B116</f>
        <v>KARADENİZ GÜVEN</v>
      </c>
      <c r="F111" s="140"/>
      <c r="G111" s="139" t="str">
        <f>B122</f>
        <v>İNEGÖL ORHANİYE SPOR</v>
      </c>
      <c r="H111" s="140"/>
      <c r="I111" s="19">
        <v>3</v>
      </c>
      <c r="J111" s="25">
        <v>0</v>
      </c>
      <c r="K111" s="20"/>
      <c r="L111" s="7"/>
    </row>
    <row r="112" spans="1:12" s="2" customFormat="1" ht="18.75" customHeight="1">
      <c r="A112" s="31"/>
      <c r="B112" s="32"/>
      <c r="C112" s="32"/>
      <c r="D112" s="32"/>
      <c r="E112" s="33"/>
      <c r="F112" s="33"/>
      <c r="G112" s="33"/>
      <c r="H112" s="33"/>
      <c r="I112" s="32"/>
      <c r="J112" s="32"/>
      <c r="K112" s="7"/>
      <c r="L112" s="7"/>
    </row>
    <row r="113" spans="1:13" ht="16.5" customHeight="1">
      <c r="A113" s="141" t="s">
        <v>0</v>
      </c>
      <c r="B113" s="161"/>
      <c r="C113" s="161"/>
      <c r="D113" s="161"/>
      <c r="E113" s="161"/>
      <c r="F113" s="161"/>
      <c r="G113" s="161"/>
      <c r="H113" s="161"/>
      <c r="I113" s="161"/>
      <c r="J113" s="161"/>
      <c r="K113" s="143" t="s">
        <v>26</v>
      </c>
      <c r="L113" s="143"/>
      <c r="M113" s="121"/>
    </row>
    <row r="114" spans="1:12" ht="15.75">
      <c r="A114" s="55" t="s">
        <v>1</v>
      </c>
      <c r="B114" s="56" t="s">
        <v>2</v>
      </c>
      <c r="C114" s="57" t="s">
        <v>3</v>
      </c>
      <c r="D114" s="57" t="s">
        <v>4</v>
      </c>
      <c r="E114" s="57" t="s">
        <v>5</v>
      </c>
      <c r="F114" s="57" t="s">
        <v>6</v>
      </c>
      <c r="G114" s="57" t="s">
        <v>7</v>
      </c>
      <c r="H114" s="57" t="s">
        <v>8</v>
      </c>
      <c r="I114" s="57" t="s">
        <v>9</v>
      </c>
      <c r="J114" s="57" t="s">
        <v>10</v>
      </c>
      <c r="K114" s="43" t="s">
        <v>27</v>
      </c>
      <c r="L114" s="43" t="s">
        <v>28</v>
      </c>
    </row>
    <row r="115" spans="1:12" s="122" customFormat="1" ht="26.25" customHeight="1">
      <c r="A115" s="66">
        <v>1</v>
      </c>
      <c r="B115" s="59" t="s">
        <v>134</v>
      </c>
      <c r="C115" s="67">
        <f aca="true" t="shared" si="0" ref="C115:C122">(D115+E115+F115)</f>
        <v>14</v>
      </c>
      <c r="D115" s="67">
        <f>(IF(J30="",0,(IF(J30&gt;I30,1,0))))+(IF(I35="",0,(IF(I35&gt;J35,1,0))))+(IF(J43="",0,(IF(J43&gt;I43,1,0))))+(IF(I47="",0,(IF(I47&gt;J47,1,0))))+(IF(J56="",0,(IF(J56&gt;I56,1,0))))+(IF(J59="",0,(IF(J59&gt;I59,1,0))))+(IF(I65="",0,(IF(I65&gt;J65,1,0))))+(IF(I73="",0,(IF(I73&gt;J73,1,0))))+(IF(J78="",0,(IF(J78&gt;I78,1,0))))+(IF(I86="",0,(IF(I86&gt;J86,1,0))))+(IF(J90="",0,(IF(J90&gt;I90,1,0))))+(IF(I99="",0,(IF(I99&gt;J99,1,0))))+(IF(I102="",0,(IF(I102&gt;J102,1,0))))+(IF(J108="",0,(IF(J108&gt;I108,1,0))))</f>
        <v>4</v>
      </c>
      <c r="E115" s="67">
        <f>(IF(J30="",0,(IF(J30=I30,1,0))))+(IF(I35="",0,(IF(I35=J35,1,0))))+(IF(J43="",0,(IF(J43=I43,1,0))))+(IF(I47="",0,(IF(I47=J47,1,0))))+(IF(J56="",0,(IF(J56=I56,1,0))))+(IF(J59="",0,(IF(J59=I59,1,0))))+(IF(I65="",0,(IF(I65=J65,1,0))))+(IF(I73="",0,(IF(I73=J73,1,0))))+(IF(J78="",0,(IF(J78=I78,1,0))))+(IF(I86="",0,(IF(I86=J86,1,0))))+(IF(J90="",0,(IF(J90=I90,1,0))))+(IF(I99="",0,(IF(I99=J99,1,0))))+(IF(I102="",0,(IF(I102=J102,1,0))))+(IF(J108="",0,(IF(J108=I108,1,0))))</f>
        <v>2</v>
      </c>
      <c r="F115" s="67">
        <f>(IF(J30="",0,(IF(J30&lt;I30,1,0))))+(IF(I35="",0,(IF(I35&lt;J35,1,0))))+(IF(J43="",0,(IF(J43&lt;I43,1,0))))+(IF(I47="",0,(IF(I47&lt;J47,1,0))))+(IF(J56="",0,(IF(J56&lt;I56,1,0))))+(IF(J59="",0,(IF(J59&lt;I59,1,0))))+(IF(I65="",0,(IF(I65&lt;J65,1,0))))+(IF(I73="",0,(IF(I73&lt;J73,1,0))))+(IF(J78="",0,(IF(J78&lt;I78,1,0))))+(IF(I86="",0,(IF(I86&lt;J86,1,0))))+(IF(J90="",0,(IF(J90&lt;I90,1,0))))+(IF(I99="",0,(IF(I99&lt;J99,1,0))))+(IF(I102="",0,(IF(I102&lt;J102,1,0))))+(IF(J108="",0,(IF(J108&lt;I108,1,0))))</f>
        <v>8</v>
      </c>
      <c r="G115" s="67">
        <f>(J30+I35+J43+I47+J56+J59+I65+I73+J78+I86+J90+I99+I102+J108)</f>
        <v>27</v>
      </c>
      <c r="H115" s="67">
        <f>(I30+J35+I43+J47+I56+J61+J65+J73+I78+J86+I90+J99+J102+I108)</f>
        <v>39</v>
      </c>
      <c r="I115" s="67">
        <f>(D115*3)+E115+K115-L115</f>
        <v>8</v>
      </c>
      <c r="J115" s="67">
        <f aca="true" t="shared" si="1" ref="J115:J122">G115-H115</f>
        <v>-12</v>
      </c>
      <c r="K115" s="129"/>
      <c r="L115" s="129">
        <v>6</v>
      </c>
    </row>
    <row r="116" spans="1:16" s="122" customFormat="1" ht="26.25" customHeight="1">
      <c r="A116" s="66">
        <v>2</v>
      </c>
      <c r="B116" s="59" t="s">
        <v>133</v>
      </c>
      <c r="C116" s="67">
        <f t="shared" si="0"/>
        <v>14</v>
      </c>
      <c r="D116" s="67">
        <f>(IF(J29="",0,(IF(J29&gt;I29,1,0))))+(IF(I36="",0,(IF(I36&gt;J36,1,0))))+(IF(J42="",0,(IF(J42&gt;I42,1,0))))+(IF(I48="",0,(IF(I48&gt;J48,1,0))))+(IF(J55="",0,(IF(J55&gt;I55,1,0))))+(IF(I59="",0,(IF(I59&gt;J59,1,0))))+(IF(J68="",0,(IF(J68&gt;I68,1,0))))+(IF(I72="",0,(IF(I72&gt;J72,1,0))))+(IF(J79="",0,(IF(J79&gt;I79,1,0))))+(IF(I85="",0,(IF(I85&gt;J85,1,0))))+(IF(J91="",0,(IF(J91&gt;I91,1,0))))+(IF(I98="",0,(IF(I98&gt;J98,1,0))))+(IF(J102="",0,(IF(J102&gt;I102,1,0))))+(IF(I111="",0,(IF(I111&gt;J111,1,0))))</f>
        <v>3</v>
      </c>
      <c r="E116" s="67">
        <f>(IF(J29="",0,(IF(J29=I29,1,0))))+(IF(I36="",0,(IF(I36=J36,1,0))))+(IF(J42="",0,(IF(J42=I42,1,0))))+(IF(I48="",0,(IF(I48=J48,1,0))))+(IF(J55="",0,(IF(J55=I55,1,0))))+(IF(I59="",0,(IF(I59=J59,1,0))))+(IF(J68="",0,(IF(J68=I68,1,0))))+(IF(I72="",0,(IF(I72=J72,1,0))))+(IF(J79="",0,(IF(J79=I79,1,0))))+(IF(I85="",0,(IF(I85=J85,1,0))))+(IF(J91="",0,(IF(J91=I91,1,0))))+(IF(I98="",0,(IF(I98=J98,1,0))))+(IF(J102="",0,(IF(J102=I102,1,0))))+(IF(I111="",0,(IF(I111=J111,1,0))))</f>
        <v>1</v>
      </c>
      <c r="F116" s="67">
        <f>(IF(J29="",0,(IF(J29&lt;I29,1,0))))+(IF(I36="",0,(IF(I36&lt;J36,1,0))))+(IF(J42="",0,(IF(J42&lt;I42,1,0))))+(IF(I48="",0,(IF(I48&lt;J48,1,0))))+(IF(J55="",0,(IF(J55&lt;I55,1,0))))+(IF(I59="",0,(IF(I59&lt;J59,1,0))))+(IF(J68="",0,(IF(J68&lt;I68,1,0))))+(IF(I72="",0,(IF(I72&lt;J72,1,0))))+(IF(J79="",0,(IF(J79&lt;I79,1,0))))+(IF(I85="",0,(IF(I85&lt;J85,1,0))))+(IF(J91="",0,(IF(J91&lt;I91,1,0))))+(IF(I98="",0,(IF(I98&lt;J98,1,0))))+(IF(J102="",0,(IF(J102&lt;I102,1,0))))+(IF(I111="",0,(IF(I111&lt;J111,1,0))))</f>
        <v>10</v>
      </c>
      <c r="G116" s="67">
        <f>(J29+I36+J42+I48+J55+I59+J68+I72+J79+I85+J91+I98+J102+I111)</f>
        <v>19</v>
      </c>
      <c r="H116" s="67">
        <f>(I29+J36+I42+J48+I55+J59+I68+J72+I79+J85+I91+J98+I102+J111)</f>
        <v>52</v>
      </c>
      <c r="I116" s="67">
        <f aca="true" t="shared" si="2" ref="I116:I122">(D116*3)+E116+K116-L116</f>
        <v>7</v>
      </c>
      <c r="J116" s="67">
        <f t="shared" si="1"/>
        <v>-33</v>
      </c>
      <c r="K116" s="129"/>
      <c r="L116" s="129">
        <v>3</v>
      </c>
      <c r="M116" s="123"/>
      <c r="N116" s="123"/>
      <c r="O116" s="123"/>
      <c r="P116" s="123"/>
    </row>
    <row r="117" spans="1:12" s="122" customFormat="1" ht="26.25" customHeight="1">
      <c r="A117" s="66">
        <v>3</v>
      </c>
      <c r="B117" s="59" t="s">
        <v>127</v>
      </c>
      <c r="C117" s="67">
        <f t="shared" si="0"/>
        <v>14</v>
      </c>
      <c r="D117" s="67">
        <f>(IF(I29="",0,(IF(I29&gt;J29,1,0))))+(IF(J38="",0,(IF(J38&gt;I38,1,0))))+(IF(J41="",0,(IF(J41&gt;I41,1,0))))+(IF(I49="",0,(IF(I49&gt;J49,1,0))))+(IF(J54="",0,(IF(J54&gt;I54,1,0))))+(IF(I60="",0,(IF(I60&gt;J60,1,0))))+(IF(J65="",0,(IF(J65&gt;I65,1,0))))+(IF(J72="",0,(IF(J72&gt;I72,1,0))))+(IF(I81="",0,(IF(I81&gt;J81,1,0))))+(IF(I84="",0,(IF(I84&gt;J84,1,0))))+(IF(J92="",0,(IF(J92&gt;I92,1,0))))+(IF(I97="",0,(IF(I97&gt;J97,1,0))))+(IF(J103="",0,(IF(J103&gt;I103,1,0))))+(IF(I108="",0,(IF(I108&gt;J108,1,0))))</f>
        <v>6</v>
      </c>
      <c r="E117" s="67">
        <f>(IF(I29="",0,(IF(I29=J29,1,0))))+(IF(J38="",0,(IF(J38=I38,1,0))))+(IF(J41="",0,(IF(J41=I41,1,0))))+(IF(I49="",0,(IF(I49=J49,1,0))))+(IF(J54="",0,(IF(J54=I54,1,0))))+(IF(I60="",0,(IF(I60=J60,1,0))))+(IF(J65="",0,(IF(J65=I65,1,0))))+(IF(J72="",0,(IF(J72=I72,1,0))))+(IF(I81="",0,(IF(I81=J81,1,0))))+(IF(I84="",0,(IF(I84=J84,1,0))))+(IF(J92="",0,(IF(J92=I92,1,0))))+(IF(I97="",0,(IF(I97=J97,1,0))))+(IF(J103="",0,(IF(J103=I103,1,0))))+(IF(I108="",0,(IF(I108=J108,1,0))))</f>
        <v>1</v>
      </c>
      <c r="F117" s="67">
        <f>(IF(I29="",0,(IF(I29&lt;J29,1,0))))+(IF(J38="",0,(IF(J38&lt;I38,1,0))))+(IF(J41="",0,(IF(J41&lt;I41,1,0))))+(IF(I49="",0,(IF(I49&lt;J49,1,0))))+(IF(J54="",0,(IF(J54&lt;I54,1,0))))+(IF(I60="",0,(IF(I60&lt;J60,1,0))))+(IF(J65="",0,(IF(J65&lt;I65,1,0))))+(IF(J72="",0,(IF(J72&lt;I72,1,0))))+(IF(I81="",0,(IF(I81&lt;J81,1,0))))+(IF(I84="",0,(IF(I84&lt;J84,1,0))))+(IF(J92="",0,(IF(J92&lt;I92,1,0))))+(IF(I97="",0,(IF(I97&lt;J97,1,0))))+(IF(J103="",0,(IF(J103&lt;I103,1,0))))+(IF(I108="",0,(IF(I108&lt;J108,1,0))))</f>
        <v>7</v>
      </c>
      <c r="G117" s="67">
        <f>(I29+J38+J41+I49+J54+I60+J65+J72+I81+I84+J92+I97+J103+I108)</f>
        <v>30</v>
      </c>
      <c r="H117" s="67">
        <f>(J29+I38+I41+J49+I54+J60+I65+I72+J81+J84+I92+J97+I103+J108)</f>
        <v>37</v>
      </c>
      <c r="I117" s="67">
        <f t="shared" si="2"/>
        <v>19</v>
      </c>
      <c r="J117" s="67">
        <f t="shared" si="1"/>
        <v>-7</v>
      </c>
      <c r="K117" s="129"/>
      <c r="L117" s="129"/>
    </row>
    <row r="118" spans="1:12" s="122" customFormat="1" ht="26.25" customHeight="1">
      <c r="A118" s="66">
        <v>4</v>
      </c>
      <c r="B118" s="59" t="s">
        <v>128</v>
      </c>
      <c r="C118" s="67">
        <f t="shared" si="0"/>
        <v>14</v>
      </c>
      <c r="D118" s="67">
        <f>(IF(I30="",0,(IF(I30&gt;J30,1,0))))+(IF(J36="",0,(IF(J36&gt;I36,1,0))))+(IF(I41="",0,(IF(I41&gt;J41,1,0))))+(IF(J50="",0,(IF(J50&gt;I50,1,0))))+(IF(J53="",0,(IF(J53&gt;I53,1,0))))+(IF(I61="",0,(IF(I61&gt;J61,1,0))))+(IF(J67="",0,(IF(J67&gt;I67,1,0))))+(IF(J73="",0,(IF(J73&gt;I73,1,0))))+(IF(I79="",0,(IF(I79&gt;J79,1,0))))+(IF(J84="",0,(IF(J84&gt;I84,1,0))))+(IF(I93="",0,(IF(I93&gt;J93,1,0))))+(IF(I96="",0,(IF(I96&gt;J96,1,0))))+(IF(J104="",0,(IF(J104&gt;I104,1,0))))+(IF(I110="",0,(IF(I110&gt;J110,1,0))))</f>
        <v>7</v>
      </c>
      <c r="E118" s="67">
        <f>(IF(I30="",0,(IF(I30=J30,1,0))))+(IF(J36="",0,(IF(J36=I36,1,0))))+(IF(I41="",0,(IF(I41=J41,1,0))))+(IF(J50="",0,(IF(J50=I50,1,0))))+(IF(J53="",0,(IF(J53=I53,1,0))))+(IF(I61="",0,(IF(I61=J61,1,0))))+(IF(J67="",0,(IF(J67=I67,1,0))))+(IF(J73="",0,(IF(J73=I73,1,0))))+(IF(I79="",0,(IF(I79=J79,1,0))))+(IF(J84="",0,(IF(J84=I84,1,0))))+(IF(I93="",0,(IF(I93=J93,1,0))))+(IF(I96="",0,(IF(I96=J96,1,0))))+(IF(J104="",0,(IF(J104=I104,1,0))))+(IF(I110="",0,(IF(I110=J110,1,0))))</f>
        <v>3</v>
      </c>
      <c r="F118" s="67">
        <f>(IF(I30="",0,(IF(I30&lt;J30,1,0))))+(IF(J36="",0,(IF(J36&lt;I36,1,0))))+(IF(I41="",0,(IF(I41&lt;J41,1,0))))+(IF(J50="",0,(IF(J50&lt;I50,1,0))))+(IF(J53="",0,(IF(J53&lt;I53,1,0))))+(IF(I61="",0,(IF(I61&lt;J61,1,0))))+(IF(J67="",0,(IF(J67&lt;I67,1,0))))+(IF(J73="",0,(IF(J73&lt;I73,1,0))))+(IF(I79="",0,(IF(I79&lt;J79,1,0))))+(IF(J84="",0,(IF(J84&lt;I84,1,0))))+(IF(I93="",0,(IF(I93&lt;J93,1,0))))+(IF(I96="",0,(IF(I96&lt;J96,1,0))))+(IF(J104="",0,(IF(J104&lt;I104,1,0))))+(IF(I110="",0,(IF(I110&lt;J110,1,0))))</f>
        <v>4</v>
      </c>
      <c r="G118" s="67">
        <f>(I30+J36+I41+J50+J53+I61+J67+J73+I79+J84+I93+I96+J104+I110)</f>
        <v>46</v>
      </c>
      <c r="H118" s="67">
        <f>(J30+I36+J41+I50+I53+J61+I67+I73+J79+I84+J93+J96+I104+J110)</f>
        <v>23</v>
      </c>
      <c r="I118" s="67">
        <f t="shared" si="2"/>
        <v>24</v>
      </c>
      <c r="J118" s="67">
        <f t="shared" si="1"/>
        <v>23</v>
      </c>
      <c r="K118" s="129"/>
      <c r="L118" s="129"/>
    </row>
    <row r="119" spans="1:12" s="122" customFormat="1" ht="26.25" customHeight="1">
      <c r="A119" s="66">
        <v>5</v>
      </c>
      <c r="B119" s="59" t="s">
        <v>129</v>
      </c>
      <c r="C119" s="67">
        <f t="shared" si="0"/>
        <v>14</v>
      </c>
      <c r="D119" s="67">
        <f>(IF(I31="",0,(IF(I31&gt;J31,1,0))))+(IF(J35="",0,(IF(J35&gt;I35,1,0))))+(IF(I42="",0,(IF(I42&gt;J42,1,0))))+(IF(J49="",0,(IF(J49&gt;I49,1,0))))+(IF(I53="",0,(IF(I53&gt;J53,1,0))))+(IF(I62="",0,(IF(I62&gt;J62,1,0))))+(IF(J66="",0,(IF(J66&gt;I66,1,0))))+(IF(J74="",0,(IF(J74&gt;I74,1,0))))+(IF(I78="",0,(IF(I78&gt;J78,1,0))))+(IF(J85="",0,(IF(J85&gt;I85,1,0))))+(IF(I92="",0,(IF(I92&gt;J92,1,0))))+(IF(J96="",0,(IF(J96&gt;I96,1,0))))+(IF(J105="",0,(IF(J105&gt;I105,1,0))))+(IF(I109="",0,(IF(I109&gt;J109,1,0))))</f>
        <v>11</v>
      </c>
      <c r="E119" s="67">
        <f>(IF(I31="",0,(IF(I31=J31,1,0))))+(IF(J35="",0,(IF(J35=I35,1,0))))+(IF(I42="",0,(IF(I42=J42,1,0))))+(IF(J49="",0,(IF(J49=I49,1,0))))+(IF(I53="",0,(IF(I53=J53,1,0))))+(IF(I62="",0,(IF(I62=J62,1,0))))+(IF(J66="",0,(IF(J66=I66,1,0))))+(IF(J74="",0,(IF(J74=I74,1,0))))+(IF(I78="",0,(IF(I78=J78,1,0))))+(IF(J85="",0,(IF(J85=I85,1,0))))+(IF(I92="",0,(IF(I92=J92,1,0))))+(IF(J96="",0,(IF(J96=I96,1,0))))+(IF(J105="",0,(IF(J105=I105,1,0))))+(IF(I109="",0,(IF(I109=J109,1,0))))</f>
        <v>1</v>
      </c>
      <c r="F119" s="67">
        <f>(IF(I31="",0,(IF(I31&lt;J31,1,0))))+(IF(J35="",0,(IF(J35&lt;I35,1,0))))+(IF(I42="",0,(IF(I42&lt;J42,1,0))))+(IF(J49="",0,(IF(J49&lt;I49,1,0))))+(IF(I53="",0,(IF(I53&lt;J53,1,0))))+(IF(I62="",0,(IF(I62&lt;J62,1,0))))+(IF(J66="",0,(IF(J66&lt;I66,1,0))))+(IF(J74="",0,(IF(J74&lt;I74,1,0))))+(IF(I78="",0,(IF(I78&lt;J78,1,0))))+(IF(J85="",0,(IF(J85&lt;I85,1,0))))+(IF(I92="",0,(IF(I92&lt;J92,1,0))))+(IF(J96="",0,(IF(J96&lt;I96,1,0))))+(IF(J105="",0,(IF(J105&lt;I105,1,0))))+(IF(I109="",0,(IF(I109&lt;J109,1,0))))</f>
        <v>2</v>
      </c>
      <c r="G119" s="67">
        <f>(I31+J35+I42+J49+I53+I62+J66+J74+I78+J85+I92+J96+J105+I110)</f>
        <v>35</v>
      </c>
      <c r="H119" s="67">
        <f>(J31+I35+J42+I49+J53+J62+I66+I74+J78+I85+J92+I96+I105+J109)</f>
        <v>15</v>
      </c>
      <c r="I119" s="67">
        <f t="shared" si="2"/>
        <v>34</v>
      </c>
      <c r="J119" s="67">
        <f t="shared" si="1"/>
        <v>20</v>
      </c>
      <c r="K119" s="129"/>
      <c r="L119" s="129"/>
    </row>
    <row r="120" spans="1:12" s="122" customFormat="1" ht="26.25" customHeight="1">
      <c r="A120" s="66">
        <v>6</v>
      </c>
      <c r="B120" s="59" t="s">
        <v>130</v>
      </c>
      <c r="C120" s="67">
        <f t="shared" si="0"/>
        <v>14</v>
      </c>
      <c r="D120" s="67">
        <f>(IF(I32="",0,(IF(I32&gt;J32,1,0))))+(IF(J37="",0,(IF(J37&gt;I37,1,0))))+(IF(I43="",0,(IF(I43&gt;J43,1,0))))+(IF(J48="",0,(IF(J48&gt;I48,1,0))))+(IF(I54="",0,(IF(I54&gt;J54,1,0))))+(IF(J61="",0,(IF(J61&gt;I61,1,0))))+(IF(I66="",0,(IF(I66&gt;J66,1,0))))+(IF(J75="",0,(IF(J75&gt;I75,1,0))))+(IF(I80="",0,(IF(I80&gt;J80,1,0))))+(IF(J86="",0,(IF(J86&gt;I86,1,0))))+(IF(I91="",0,(IF(I91&gt;J91,1,0))))+(IF(J97="",0,(IF(J97&gt;I97,1,0))))+(IF(I104="",0,(IF(I104&gt;J104,1,0))))+(IF(J109="",0,(IF(J109&gt;I109,1,0))))</f>
        <v>13</v>
      </c>
      <c r="E120" s="67">
        <f>(IF(I32="",0,(IF(I32=J32,1,0))))+(IF(J37="",0,(IF(J37=I37,1,0))))+(IF(I43="",0,(IF(I43=J43,1,0))))+(IF(J48="",0,(IF(J48=I48,1,0))))+(IF(I54="",0,(IF(I54=J54,1,0))))+(IF(J61="",0,(IF(J61=I61,1,0))))+(IF(I66="",0,(IF(I66=J66,1,0))))+(IF(J75="",0,(IF(J75=I75,1,0))))+(IF(I80="",0,(IF(I80=J80,1,0))))+(IF(J86="",0,(IF(J86=I86,1,0))))+(IF(I91="",0,(IF(I91=J91,1,0))))+(IF(J97="",0,(IF(J97=I97,1,0))))+(IF(I104="",0,(IF(I104=J104,1,0))))+(IF(J109="",0,(IF(J109=I109,1,0))))</f>
        <v>0</v>
      </c>
      <c r="F120" s="67">
        <f>(IF(I32="",0,(IF(I32&lt;J32,1,0))))+(IF(J37="",0,(IF(J37&lt;I37,1,0))))+(IF(I43="",0,(IF(I43&lt;J43,1,0))))+(IF(J48="",0,(IF(J48&lt;I48,1,0))))+(IF(I54="",0,(IF(I54&lt;J54,1,0))))+(IF(J61="",0,(IF(J61&lt;I61,1,0))))+(IF(I66="",0,(IF(I66&lt;J66,1,0))))+(IF(J75="",0,(IF(J75&lt;I75,1,0))))+(IF(I80="",0,(IF(I80&lt;J80,1,0))))+(IF(J86="",0,(IF(J86&lt;I86,1,0))))+(IF(I91="",0,(IF(I91&lt;J91,1,0))))+(IF(J97="",0,(IF(J97&lt;I97,1,0))))+(IF(I104="",0,(IF(I104&lt;J104,1,0))))+(IF(J109="",0,(IF(J109&lt;I109,1,0))))</f>
        <v>1</v>
      </c>
      <c r="G120" s="67">
        <f>(I32+J37+I43+J48+I54+J61+I66+J75+I80+J86+I91+J97+I104+J109)</f>
        <v>77</v>
      </c>
      <c r="H120" s="67">
        <f>(J32+I37+J43+I48+J54+I61+J66+I75+J80+I86+J91+I97+J104+I109)</f>
        <v>5</v>
      </c>
      <c r="I120" s="67">
        <f t="shared" si="2"/>
        <v>39</v>
      </c>
      <c r="J120" s="67">
        <f t="shared" si="1"/>
        <v>72</v>
      </c>
      <c r="K120" s="129"/>
      <c r="L120" s="129"/>
    </row>
    <row r="121" spans="1:12" s="122" customFormat="1" ht="26.25" customHeight="1">
      <c r="A121" s="66">
        <v>7</v>
      </c>
      <c r="B121" s="59" t="s">
        <v>131</v>
      </c>
      <c r="C121" s="67">
        <f t="shared" si="0"/>
        <v>14</v>
      </c>
      <c r="D121" s="67">
        <f>(IF(J31="",0,(IF(J31&gt;I31,1,0))))+(IF(I37="",0,(IF(I37&gt;J37,1,0))))+(IF(I44="",0,(IF(I44&gt;J44,1,0))))+(IF(J47="",0,(IF(J47&gt;I47,1,0))))+(IF(I55="",0,(IF(I55&gt;J55,1,0))))+(IF(J60="",0,(IF(J60&gt;I60,1,0))))+(IF(I67="",0,(IF(I67&gt;J67,1,0))))+(IF(I74="",0,(IF(I74&gt;J74,1,0))))+(IF(J80="",0,(IF(J80&gt;I80,1,0))))+(IF(J87="",0,(IF(J87&gt;I87,1,0))))+(IF(I90="",0,(IF(I90&gt;J90,1,0))))+(IF(J98="",0,(IF(J98&gt;I98,1,0))))+(IF(I103="",0,(IF(I103&gt;J103,1,0))))+(IF(J110="",0,(IF(J110&gt;I110,1,0))))</f>
        <v>7</v>
      </c>
      <c r="E121" s="67">
        <f>(IF(J31="",0,(IF(J31=I31,1,0))))+(IF(I37="",0,(IF(I37=J37,1,0))))+(IF(I44="",0,(IF(I44=J44,1,0))))+(IF(J47="",0,(IF(J47=I47,1,0))))+(IF(I55="",0,(IF(I55=J55,1,0))))+(IF(J60="",0,(IF(J60=I60,1,0))))+(IF(I67="",0,(IF(I67=J67,1,0))))+(IF(I74="",0,(IF(I74=J74,1,0))))+(IF(J80="",0,(IF(J80=I80,1,0))))+(IF(J87="",0,(IF(J87=I87,1,0))))+(IF(I90="",0,(IF(I90=J90,1,0))))+(IF(J98="",0,(IF(J98=I98,1,0))))+(IF(I103="",0,(IF(I103=J103,1,0))))+(IF(J110="",0,(IF(J110=I110,1,0))))</f>
        <v>2</v>
      </c>
      <c r="F121" s="67">
        <f>(IF(J31="",0,(IF(J31&lt;I31,1,0))))+(IF(I37="",0,(IF(I37&lt;J37,1,0))))+(IF(I44="",0,(IF(I44&lt;J44,1,0))))+(IF(J47="",0,(IF(J47&lt;I47,1,0))))+(IF(I55="",0,(IF(I55&lt;J55,1,0))))+(IF(J60="",0,(IF(J60&lt;I60,1,0))))+(IF(I67="",0,(IF(I67&lt;J67,1,0))))+(IF(I74="",0,(IF(I74&lt;J74,1,0))))+(IF(J80="",0,(IF(J80&lt;I80,1,0))))+(IF(J87="",0,(IF(J87&lt;I87,1,0))))+(IF(I90="",0,(IF(I90&lt;J90,1,0))))+(IF(J98="",0,(IF(J98&lt;I98,1,0))))+(IF(I103="",0,(IF(I103&lt;J103,1,0))))+(IF(J110="",0,(IF(J110&lt;I110,1,0))))</f>
        <v>5</v>
      </c>
      <c r="G121" s="67">
        <f>(J31+I37+I44+J47+I55+J60+I67+I74+J80+J87+I90+J98+I103+J110)</f>
        <v>28</v>
      </c>
      <c r="H121" s="67">
        <f>(I31+J37+J44+I47+J55+I60+J67+J74+I80+I87+J90+I98+J103+I110)</f>
        <v>28</v>
      </c>
      <c r="I121" s="67">
        <f t="shared" si="2"/>
        <v>23</v>
      </c>
      <c r="J121" s="67">
        <f t="shared" si="1"/>
        <v>0</v>
      </c>
      <c r="K121" s="129"/>
      <c r="L121" s="129"/>
    </row>
    <row r="122" spans="1:12" ht="26.25" customHeight="1">
      <c r="A122" s="66">
        <v>8</v>
      </c>
      <c r="B122" s="59" t="s">
        <v>132</v>
      </c>
      <c r="C122" s="67">
        <f t="shared" si="0"/>
        <v>14</v>
      </c>
      <c r="D122" s="67">
        <f>(IF(J32="",0,(IF(J32&gt;I32,1,0))))+(IF(I38="",0,(IF(I38&gt;J38,1,0))))+(IF(J44="",0,(IF(J44&gt;I44,1,0))))+(IF(I50="",0,(IF(I50&gt;J50,1,0))))+(IF(I56="",0,(IF(I56&gt;J56,1,0))))+(IF(J62="",0,(IF(J62&gt;I62,1,0))))+(IF(I68="",0,(IF(I68&gt;J68,1,0))))+(IF(I75="",0,(IF(I75&gt;J75,1,0))))+(IF(J81="",0,(IF(J81&gt;I81,1,0))))+(IF(I87="",0,(IF(I87&gt;J87,1,0))))+(IF(J93="",0,(IF(J93&gt;I93,1,0))))+(IF(J99="",0,(IF(J99&gt;I99,1,0))))+(IF(I105="",0,(IF(I105&gt;J105,1,0))))+(IF(J111="",0,(IF(J111&gt;I111,1,0))))</f>
        <v>0</v>
      </c>
      <c r="E122" s="67">
        <f>(IF(J32="",0,(IF(J32=I32,1,0))))+(IF(I38="",0,(IF(I38=J38,1,0))))+(IF(J44="",0,(IF(J44=I44,1,0))))+(IF(I50="",0,(IF(I50=J50,1,0))))+(IF(I56="",0,(IF(I56=J56,1,0))))+(IF(J62="",0,(IF(J62=I62,1,0))))+(IF(I68="",0,(IF(I68=J68,1,0))))+(IF(I75="",0,(IF(I75=J75,1,0))))+(IF(J81="",0,(IF(J81=I81,1,0))))+(IF(I87="",0,(IF(I87=J87,1,0))))+(IF(J93="",0,(IF(J93=I93,1,0))))+(IF(J99="",0,(IF(J99=I99,1,0))))+(IF(I105="",0,(IF(I105=J105,1,0))))+(IF(J111="",0,(IF(J111=I111,1,0))))</f>
        <v>0</v>
      </c>
      <c r="F122" s="67">
        <f>(IF(J32="",0,(IF(J32&lt;I32,1,0))))+(IF(I38="",0,(IF(I38&lt;J38,1,0))))+(IF(J44="",0,(IF(J44&lt;I44,1,0))))+(IF(I50="",0,(IF(I50&lt;J50,1,0))))+(IF(I56="",0,(IF(I56&lt;J56,1,0))))+(IF(J62="",0,(IF(J62&lt;I62,1,0))))+(IF(I68="",0,(IF(I68&lt;J68,1,0))))+(IF(I75="",0,(IF(I75&lt;J75,1,0))))+(IF(J81="",0,(IF(J81&lt;I81,1,0))))+(IF(I87="",0,(IF(I87&lt;J87,1,0))))+(IF(J93="",0,(IF(J93&lt;I93,1,0))))+(IF(J99="",0,(IF(J99&lt;I99,1,0))))+(IF(I105="",0,(IF(I105&lt;J105,1,0))))+(IF(J111="",0,(IF(J111&lt;I111,1,0))))</f>
        <v>14</v>
      </c>
      <c r="G122" s="67">
        <f>(J32+I38+J44+I50+I56+J62+I68+I75+J81+I87+J93+J99+I105+J111)</f>
        <v>1</v>
      </c>
      <c r="H122" s="67">
        <f>(I32+J38+I44+J50+J56+I62+J68+J75+I81+J87+I93+I99+J105+I111)</f>
        <v>64</v>
      </c>
      <c r="I122" s="67">
        <f t="shared" si="2"/>
        <v>-6</v>
      </c>
      <c r="J122" s="67">
        <f t="shared" si="1"/>
        <v>-63</v>
      </c>
      <c r="K122" s="129"/>
      <c r="L122" s="129">
        <v>6</v>
      </c>
    </row>
    <row r="123" ht="12.75"/>
  </sheetData>
  <sheetProtection password="904E" sheet="1" formatCells="0" sort="0"/>
  <mergeCells count="181">
    <mergeCell ref="A1:J1"/>
    <mergeCell ref="A2:J8"/>
    <mergeCell ref="A9:J9"/>
    <mergeCell ref="A11:J11"/>
    <mergeCell ref="A21:J21"/>
    <mergeCell ref="A22:J22"/>
    <mergeCell ref="A23:J23"/>
    <mergeCell ref="A24:J24"/>
    <mergeCell ref="A25:J25"/>
    <mergeCell ref="A26:J26"/>
    <mergeCell ref="A27:J27"/>
    <mergeCell ref="E28:F28"/>
    <mergeCell ref="G28:H28"/>
    <mergeCell ref="I28:J28"/>
    <mergeCell ref="E29:F29"/>
    <mergeCell ref="G29:H29"/>
    <mergeCell ref="E30:F30"/>
    <mergeCell ref="G30:H30"/>
    <mergeCell ref="E31:F31"/>
    <mergeCell ref="G31:H31"/>
    <mergeCell ref="E32:F32"/>
    <mergeCell ref="G32:H32"/>
    <mergeCell ref="A33:J33"/>
    <mergeCell ref="E34:F34"/>
    <mergeCell ref="G34:H34"/>
    <mergeCell ref="I34:J34"/>
    <mergeCell ref="E35:F35"/>
    <mergeCell ref="G35:H35"/>
    <mergeCell ref="E36:F36"/>
    <mergeCell ref="G36:H36"/>
    <mergeCell ref="E37:F37"/>
    <mergeCell ref="G37:H37"/>
    <mergeCell ref="E38:F38"/>
    <mergeCell ref="G38:H38"/>
    <mergeCell ref="A39:J39"/>
    <mergeCell ref="E40:F40"/>
    <mergeCell ref="G40:H40"/>
    <mergeCell ref="I40:J40"/>
    <mergeCell ref="E41:F41"/>
    <mergeCell ref="G41:H41"/>
    <mergeCell ref="E42:F42"/>
    <mergeCell ref="G42:H42"/>
    <mergeCell ref="E43:F43"/>
    <mergeCell ref="G43:H43"/>
    <mergeCell ref="E44:F44"/>
    <mergeCell ref="G44:H44"/>
    <mergeCell ref="A45:J45"/>
    <mergeCell ref="E46:F46"/>
    <mergeCell ref="G46:H46"/>
    <mergeCell ref="I46:J46"/>
    <mergeCell ref="E47:F47"/>
    <mergeCell ref="G47:H47"/>
    <mergeCell ref="E48:F48"/>
    <mergeCell ref="G48:H48"/>
    <mergeCell ref="E49:F49"/>
    <mergeCell ref="G49:H49"/>
    <mergeCell ref="E50:F50"/>
    <mergeCell ref="G50:H50"/>
    <mergeCell ref="A51:J51"/>
    <mergeCell ref="E52:F52"/>
    <mergeCell ref="G52:H52"/>
    <mergeCell ref="I52:J52"/>
    <mergeCell ref="E53:F53"/>
    <mergeCell ref="G53:H53"/>
    <mergeCell ref="E54:F54"/>
    <mergeCell ref="G54:H54"/>
    <mergeCell ref="E55:F55"/>
    <mergeCell ref="G55:H55"/>
    <mergeCell ref="E56:F56"/>
    <mergeCell ref="G56:H56"/>
    <mergeCell ref="A57:J57"/>
    <mergeCell ref="E58:F58"/>
    <mergeCell ref="G58:H58"/>
    <mergeCell ref="I58:J58"/>
    <mergeCell ref="E59:F59"/>
    <mergeCell ref="G59:H59"/>
    <mergeCell ref="E60:F60"/>
    <mergeCell ref="G60:H60"/>
    <mergeCell ref="E61:F61"/>
    <mergeCell ref="G61:H61"/>
    <mergeCell ref="E62:F62"/>
    <mergeCell ref="G62:H62"/>
    <mergeCell ref="A63:J63"/>
    <mergeCell ref="E64:F64"/>
    <mergeCell ref="G64:H64"/>
    <mergeCell ref="I64:J64"/>
    <mergeCell ref="E65:F65"/>
    <mergeCell ref="G65:H65"/>
    <mergeCell ref="E66:F66"/>
    <mergeCell ref="G66:H66"/>
    <mergeCell ref="E67:F67"/>
    <mergeCell ref="G67:H67"/>
    <mergeCell ref="E68:F68"/>
    <mergeCell ref="G68:H68"/>
    <mergeCell ref="A69:J69"/>
    <mergeCell ref="A70:J70"/>
    <mergeCell ref="E71:F71"/>
    <mergeCell ref="G71:H71"/>
    <mergeCell ref="I71:J71"/>
    <mergeCell ref="E72:F72"/>
    <mergeCell ref="G72:H72"/>
    <mergeCell ref="E73:F73"/>
    <mergeCell ref="G73:H73"/>
    <mergeCell ref="E74:F74"/>
    <mergeCell ref="G74:H74"/>
    <mergeCell ref="E75:F75"/>
    <mergeCell ref="G75:H75"/>
    <mergeCell ref="A76:J76"/>
    <mergeCell ref="E77:F77"/>
    <mergeCell ref="G77:H77"/>
    <mergeCell ref="I77:J77"/>
    <mergeCell ref="E78:F78"/>
    <mergeCell ref="G78:H78"/>
    <mergeCell ref="E79:F79"/>
    <mergeCell ref="G79:H79"/>
    <mergeCell ref="E80:F80"/>
    <mergeCell ref="G80:H80"/>
    <mergeCell ref="E81:F81"/>
    <mergeCell ref="G81:H81"/>
    <mergeCell ref="A82:J82"/>
    <mergeCell ref="E83:F83"/>
    <mergeCell ref="G83:H83"/>
    <mergeCell ref="I83:J83"/>
    <mergeCell ref="E84:F84"/>
    <mergeCell ref="G84:H84"/>
    <mergeCell ref="E85:F85"/>
    <mergeCell ref="G85:H85"/>
    <mergeCell ref="E86:F86"/>
    <mergeCell ref="G86:H86"/>
    <mergeCell ref="E87:F87"/>
    <mergeCell ref="G87:H87"/>
    <mergeCell ref="A88:J88"/>
    <mergeCell ref="E89:F89"/>
    <mergeCell ref="G89:H89"/>
    <mergeCell ref="I89:J89"/>
    <mergeCell ref="E90:F90"/>
    <mergeCell ref="G90:H90"/>
    <mergeCell ref="E91:F91"/>
    <mergeCell ref="G91:H91"/>
    <mergeCell ref="E92:F92"/>
    <mergeCell ref="G92:H92"/>
    <mergeCell ref="E93:F93"/>
    <mergeCell ref="G93:H93"/>
    <mergeCell ref="A94:J94"/>
    <mergeCell ref="E95:F95"/>
    <mergeCell ref="G95:H95"/>
    <mergeCell ref="I95:J95"/>
    <mergeCell ref="E96:F96"/>
    <mergeCell ref="G96:H96"/>
    <mergeCell ref="E97:F97"/>
    <mergeCell ref="G97:H97"/>
    <mergeCell ref="E98:F98"/>
    <mergeCell ref="G98:H98"/>
    <mergeCell ref="E99:F99"/>
    <mergeCell ref="G99:H99"/>
    <mergeCell ref="A100:J100"/>
    <mergeCell ref="E101:F101"/>
    <mergeCell ref="G101:H101"/>
    <mergeCell ref="I101:J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A106:J106"/>
    <mergeCell ref="E107:F107"/>
    <mergeCell ref="G107:H107"/>
    <mergeCell ref="I107:J107"/>
    <mergeCell ref="E111:F111"/>
    <mergeCell ref="G111:H111"/>
    <mergeCell ref="A113:J113"/>
    <mergeCell ref="K113:L113"/>
    <mergeCell ref="E108:F108"/>
    <mergeCell ref="G108:H108"/>
    <mergeCell ref="E109:F109"/>
    <mergeCell ref="G109:H109"/>
    <mergeCell ref="E110:F110"/>
    <mergeCell ref="G110:H110"/>
  </mergeCells>
  <printOptions/>
  <pageMargins left="0.78" right="0.44" top="0.39" bottom="0.47" header="0.23999999999999996" footer="0.32"/>
  <pageSetup horizontalDpi="1200" verticalDpi="1200" orientation="portrait" paperSize="9" scale="74" r:id="rId2"/>
  <rowBreaks count="1" manualBreakCount="1">
    <brk id="56" max="11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V75"/>
  <sheetViews>
    <sheetView zoomScalePageLayoutView="0" workbookViewId="0" topLeftCell="A1">
      <selection activeCell="Y55" sqref="Y55"/>
    </sheetView>
  </sheetViews>
  <sheetFormatPr defaultColWidth="9.00390625" defaultRowHeight="12.75"/>
  <cols>
    <col min="1" max="1" width="1.625" style="0" customWidth="1"/>
    <col min="2" max="2" width="4.75390625" style="0" customWidth="1"/>
    <col min="3" max="3" width="27.75390625" style="0" customWidth="1"/>
    <col min="4" max="10" width="4.125" style="0" customWidth="1"/>
    <col min="11" max="11" width="4.875" style="0" customWidth="1"/>
    <col min="12" max="12" width="1.37890625" style="0" customWidth="1"/>
    <col min="13" max="13" width="4.875" style="0" customWidth="1"/>
    <col min="14" max="14" width="27.75390625" style="0" customWidth="1"/>
    <col min="15" max="15" width="4.75390625" style="0" customWidth="1"/>
    <col min="16" max="18" width="4.00390625" style="0" customWidth="1"/>
    <col min="19" max="20" width="4.25390625" style="0" customWidth="1"/>
    <col min="21" max="21" width="4.75390625" style="0" customWidth="1"/>
    <col min="22" max="22" width="5.375" style="0" customWidth="1"/>
    <col min="23" max="23" width="2.00390625" style="0" customWidth="1"/>
  </cols>
  <sheetData>
    <row r="1" ht="6.75" customHeight="1" thickBot="1"/>
    <row r="2" spans="2:22" ht="28.5" customHeight="1" thickBot="1">
      <c r="B2" s="194" t="s">
        <v>187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6"/>
    </row>
    <row r="3" spans="2:22" ht="4.5" customHeight="1" thickBot="1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</row>
    <row r="4" spans="2:22" ht="18.75" customHeight="1" thickBot="1">
      <c r="B4" s="172" t="s">
        <v>188</v>
      </c>
      <c r="C4" s="173"/>
      <c r="D4" s="173"/>
      <c r="E4" s="173"/>
      <c r="F4" s="173"/>
      <c r="G4" s="173"/>
      <c r="H4" s="173"/>
      <c r="I4" s="173"/>
      <c r="J4" s="173"/>
      <c r="K4" s="174"/>
      <c r="L4" s="70"/>
      <c r="M4" s="172" t="s">
        <v>189</v>
      </c>
      <c r="N4" s="173"/>
      <c r="O4" s="173"/>
      <c r="P4" s="173"/>
      <c r="Q4" s="173"/>
      <c r="R4" s="173"/>
      <c r="S4" s="173"/>
      <c r="T4" s="173"/>
      <c r="U4" s="173"/>
      <c r="V4" s="174"/>
    </row>
    <row r="5" spans="2:22" s="76" customFormat="1" ht="18" customHeight="1" thickBot="1">
      <c r="B5" s="71" t="s">
        <v>1</v>
      </c>
      <c r="C5" s="72" t="s">
        <v>2</v>
      </c>
      <c r="D5" s="73" t="s">
        <v>3</v>
      </c>
      <c r="E5" s="73" t="s">
        <v>4</v>
      </c>
      <c r="F5" s="73" t="s">
        <v>5</v>
      </c>
      <c r="G5" s="73" t="s">
        <v>6</v>
      </c>
      <c r="H5" s="73" t="s">
        <v>7</v>
      </c>
      <c r="I5" s="73" t="s">
        <v>8</v>
      </c>
      <c r="J5" s="73" t="s">
        <v>9</v>
      </c>
      <c r="K5" s="74" t="s">
        <v>10</v>
      </c>
      <c r="L5" s="75"/>
      <c r="M5" s="71" t="s">
        <v>1</v>
      </c>
      <c r="N5" s="72" t="s">
        <v>2</v>
      </c>
      <c r="O5" s="73" t="s">
        <v>3</v>
      </c>
      <c r="P5" s="73" t="s">
        <v>4</v>
      </c>
      <c r="Q5" s="73" t="s">
        <v>5</v>
      </c>
      <c r="R5" s="73" t="s">
        <v>6</v>
      </c>
      <c r="S5" s="73" t="s">
        <v>7</v>
      </c>
      <c r="T5" s="73" t="s">
        <v>8</v>
      </c>
      <c r="U5" s="73" t="s">
        <v>9</v>
      </c>
      <c r="V5" s="74" t="s">
        <v>10</v>
      </c>
    </row>
    <row r="6" spans="2:22" ht="18" customHeight="1">
      <c r="B6" s="107">
        <v>1</v>
      </c>
      <c r="C6" s="110" t="s">
        <v>52</v>
      </c>
      <c r="D6" s="108">
        <v>16</v>
      </c>
      <c r="E6" s="108">
        <v>13</v>
      </c>
      <c r="F6" s="108">
        <v>1</v>
      </c>
      <c r="G6" s="108">
        <v>2</v>
      </c>
      <c r="H6" s="108">
        <v>46</v>
      </c>
      <c r="I6" s="108">
        <v>17</v>
      </c>
      <c r="J6" s="108">
        <v>40</v>
      </c>
      <c r="K6" s="109">
        <v>29</v>
      </c>
      <c r="L6" s="79"/>
      <c r="M6" s="107">
        <v>1</v>
      </c>
      <c r="N6" s="110" t="s">
        <v>60</v>
      </c>
      <c r="O6" s="108">
        <v>16</v>
      </c>
      <c r="P6" s="108">
        <v>12</v>
      </c>
      <c r="Q6" s="108">
        <v>1</v>
      </c>
      <c r="R6" s="108">
        <v>3</v>
      </c>
      <c r="S6" s="108">
        <v>46</v>
      </c>
      <c r="T6" s="108">
        <v>25</v>
      </c>
      <c r="U6" s="108">
        <v>37</v>
      </c>
      <c r="V6" s="109">
        <v>21</v>
      </c>
    </row>
    <row r="7" spans="2:22" ht="18" customHeight="1">
      <c r="B7" s="77">
        <v>2</v>
      </c>
      <c r="C7" s="46" t="s">
        <v>43</v>
      </c>
      <c r="D7" s="48">
        <v>16</v>
      </c>
      <c r="E7" s="48">
        <v>11</v>
      </c>
      <c r="F7" s="48">
        <v>0</v>
      </c>
      <c r="G7" s="48">
        <v>5</v>
      </c>
      <c r="H7" s="48">
        <v>43</v>
      </c>
      <c r="I7" s="48">
        <v>21</v>
      </c>
      <c r="J7" s="48">
        <v>33</v>
      </c>
      <c r="K7" s="78">
        <v>22</v>
      </c>
      <c r="L7" s="79"/>
      <c r="M7" s="77">
        <v>2</v>
      </c>
      <c r="N7" s="47" t="s">
        <v>64</v>
      </c>
      <c r="O7" s="48">
        <v>16</v>
      </c>
      <c r="P7" s="48">
        <v>11</v>
      </c>
      <c r="Q7" s="48">
        <v>3</v>
      </c>
      <c r="R7" s="48">
        <v>2</v>
      </c>
      <c r="S7" s="48">
        <v>51</v>
      </c>
      <c r="T7" s="48">
        <v>18</v>
      </c>
      <c r="U7" s="48">
        <v>36</v>
      </c>
      <c r="V7" s="78">
        <v>33</v>
      </c>
    </row>
    <row r="8" spans="2:22" ht="18" customHeight="1">
      <c r="B8" s="77">
        <v>3</v>
      </c>
      <c r="C8" s="46" t="s">
        <v>49</v>
      </c>
      <c r="D8" s="48">
        <v>16</v>
      </c>
      <c r="E8" s="48">
        <v>10</v>
      </c>
      <c r="F8" s="48">
        <v>1</v>
      </c>
      <c r="G8" s="48">
        <v>5</v>
      </c>
      <c r="H8" s="48">
        <v>51</v>
      </c>
      <c r="I8" s="48">
        <v>16</v>
      </c>
      <c r="J8" s="48">
        <v>31</v>
      </c>
      <c r="K8" s="78">
        <v>35</v>
      </c>
      <c r="L8" s="80"/>
      <c r="M8" s="77">
        <v>3</v>
      </c>
      <c r="N8" s="47" t="s">
        <v>65</v>
      </c>
      <c r="O8" s="48">
        <v>16</v>
      </c>
      <c r="P8" s="48">
        <v>10</v>
      </c>
      <c r="Q8" s="48">
        <v>3</v>
      </c>
      <c r="R8" s="48">
        <v>3</v>
      </c>
      <c r="S8" s="48">
        <v>37</v>
      </c>
      <c r="T8" s="48">
        <v>20</v>
      </c>
      <c r="U8" s="48">
        <v>33</v>
      </c>
      <c r="V8" s="78">
        <v>17</v>
      </c>
    </row>
    <row r="9" spans="2:22" ht="18" customHeight="1">
      <c r="B9" s="77">
        <v>4</v>
      </c>
      <c r="C9" s="42" t="s">
        <v>53</v>
      </c>
      <c r="D9" s="48">
        <v>16</v>
      </c>
      <c r="E9" s="48">
        <v>9</v>
      </c>
      <c r="F9" s="48">
        <v>3</v>
      </c>
      <c r="G9" s="48">
        <v>4</v>
      </c>
      <c r="H9" s="48">
        <v>20</v>
      </c>
      <c r="I9" s="48">
        <v>15</v>
      </c>
      <c r="J9" s="48">
        <v>30</v>
      </c>
      <c r="K9" s="78">
        <v>5</v>
      </c>
      <c r="L9" s="80"/>
      <c r="M9" s="77">
        <v>4</v>
      </c>
      <c r="N9" s="42" t="s">
        <v>174</v>
      </c>
      <c r="O9" s="48">
        <v>16</v>
      </c>
      <c r="P9" s="48">
        <v>9</v>
      </c>
      <c r="Q9" s="48">
        <v>3</v>
      </c>
      <c r="R9" s="48">
        <v>4</v>
      </c>
      <c r="S9" s="48">
        <v>44</v>
      </c>
      <c r="T9" s="48">
        <v>30</v>
      </c>
      <c r="U9" s="48">
        <v>30</v>
      </c>
      <c r="V9" s="78">
        <v>14</v>
      </c>
    </row>
    <row r="10" spans="2:22" ht="18" customHeight="1">
      <c r="B10" s="77">
        <v>5</v>
      </c>
      <c r="C10" s="42" t="s">
        <v>51</v>
      </c>
      <c r="D10" s="48">
        <v>16</v>
      </c>
      <c r="E10" s="48">
        <v>9</v>
      </c>
      <c r="F10" s="48">
        <v>1</v>
      </c>
      <c r="G10" s="48">
        <v>6</v>
      </c>
      <c r="H10" s="48">
        <v>36</v>
      </c>
      <c r="I10" s="48">
        <v>27</v>
      </c>
      <c r="J10" s="48">
        <v>28</v>
      </c>
      <c r="K10" s="78">
        <v>9</v>
      </c>
      <c r="L10" s="80"/>
      <c r="M10" s="77">
        <v>5</v>
      </c>
      <c r="N10" s="46" t="s">
        <v>59</v>
      </c>
      <c r="O10" s="48">
        <v>16</v>
      </c>
      <c r="P10" s="48">
        <v>8</v>
      </c>
      <c r="Q10" s="48">
        <v>5</v>
      </c>
      <c r="R10" s="48">
        <v>3</v>
      </c>
      <c r="S10" s="48">
        <v>43</v>
      </c>
      <c r="T10" s="48">
        <v>24</v>
      </c>
      <c r="U10" s="48">
        <v>29</v>
      </c>
      <c r="V10" s="78">
        <v>19</v>
      </c>
    </row>
    <row r="11" spans="2:22" ht="18" customHeight="1">
      <c r="B11" s="77">
        <v>6</v>
      </c>
      <c r="C11" s="47" t="s">
        <v>57</v>
      </c>
      <c r="D11" s="48">
        <v>16</v>
      </c>
      <c r="E11" s="48">
        <v>7</v>
      </c>
      <c r="F11" s="48">
        <v>1</v>
      </c>
      <c r="G11" s="48">
        <v>8</v>
      </c>
      <c r="H11" s="48">
        <v>28</v>
      </c>
      <c r="I11" s="48">
        <v>34</v>
      </c>
      <c r="J11" s="48">
        <v>22</v>
      </c>
      <c r="K11" s="78">
        <v>-6</v>
      </c>
      <c r="L11" s="80"/>
      <c r="M11" s="77">
        <v>6</v>
      </c>
      <c r="N11" s="46" t="s">
        <v>63</v>
      </c>
      <c r="O11" s="48">
        <v>16</v>
      </c>
      <c r="P11" s="48">
        <v>4</v>
      </c>
      <c r="Q11" s="48">
        <v>4</v>
      </c>
      <c r="R11" s="48">
        <v>8</v>
      </c>
      <c r="S11" s="48">
        <v>19</v>
      </c>
      <c r="T11" s="48">
        <v>24</v>
      </c>
      <c r="U11" s="48">
        <v>16</v>
      </c>
      <c r="V11" s="78">
        <v>-5</v>
      </c>
    </row>
    <row r="12" spans="2:22" ht="18" customHeight="1">
      <c r="B12" s="77">
        <v>7</v>
      </c>
      <c r="C12" s="46" t="s">
        <v>54</v>
      </c>
      <c r="D12" s="48">
        <v>16</v>
      </c>
      <c r="E12" s="48">
        <v>5</v>
      </c>
      <c r="F12" s="48">
        <v>2</v>
      </c>
      <c r="G12" s="48">
        <v>9</v>
      </c>
      <c r="H12" s="48">
        <v>29</v>
      </c>
      <c r="I12" s="48">
        <v>21</v>
      </c>
      <c r="J12" s="48">
        <v>17</v>
      </c>
      <c r="K12" s="78">
        <v>8</v>
      </c>
      <c r="L12" s="70"/>
      <c r="M12" s="77">
        <v>7</v>
      </c>
      <c r="N12" s="42" t="s">
        <v>61</v>
      </c>
      <c r="O12" s="48">
        <v>16</v>
      </c>
      <c r="P12" s="48">
        <v>3</v>
      </c>
      <c r="Q12" s="48">
        <v>2</v>
      </c>
      <c r="R12" s="48">
        <v>11</v>
      </c>
      <c r="S12" s="48">
        <v>20</v>
      </c>
      <c r="T12" s="48">
        <v>42</v>
      </c>
      <c r="U12" s="48">
        <v>11</v>
      </c>
      <c r="V12" s="78">
        <v>-22</v>
      </c>
    </row>
    <row r="13" spans="2:22" ht="18" customHeight="1">
      <c r="B13" s="77">
        <v>8</v>
      </c>
      <c r="C13" s="46" t="s">
        <v>55</v>
      </c>
      <c r="D13" s="48">
        <v>16</v>
      </c>
      <c r="E13" s="48">
        <v>2</v>
      </c>
      <c r="F13" s="48">
        <v>3</v>
      </c>
      <c r="G13" s="48">
        <v>11</v>
      </c>
      <c r="H13" s="48">
        <v>16</v>
      </c>
      <c r="I13" s="48">
        <v>43</v>
      </c>
      <c r="J13" s="48">
        <v>9</v>
      </c>
      <c r="K13" s="78">
        <v>-27</v>
      </c>
      <c r="L13" s="70"/>
      <c r="M13" s="77">
        <v>8</v>
      </c>
      <c r="N13" s="42" t="s">
        <v>179</v>
      </c>
      <c r="O13" s="48">
        <v>16</v>
      </c>
      <c r="P13" s="48">
        <v>2</v>
      </c>
      <c r="Q13" s="48">
        <v>3</v>
      </c>
      <c r="R13" s="48">
        <v>11</v>
      </c>
      <c r="S13" s="48">
        <v>21</v>
      </c>
      <c r="T13" s="48">
        <v>38</v>
      </c>
      <c r="U13" s="48">
        <v>9</v>
      </c>
      <c r="V13" s="78">
        <v>-17</v>
      </c>
    </row>
    <row r="14" spans="2:22" ht="18" customHeight="1">
      <c r="B14" s="77">
        <v>9</v>
      </c>
      <c r="C14" s="42" t="s">
        <v>56</v>
      </c>
      <c r="D14" s="48">
        <v>16</v>
      </c>
      <c r="E14" s="48">
        <v>0</v>
      </c>
      <c r="F14" s="48">
        <v>0</v>
      </c>
      <c r="G14" s="48">
        <v>16</v>
      </c>
      <c r="H14" s="48">
        <v>1</v>
      </c>
      <c r="I14" s="48">
        <v>72</v>
      </c>
      <c r="J14" s="48">
        <v>0</v>
      </c>
      <c r="K14" s="78">
        <v>-71</v>
      </c>
      <c r="L14" s="70"/>
      <c r="M14" s="77">
        <v>9</v>
      </c>
      <c r="N14" s="42" t="s">
        <v>62</v>
      </c>
      <c r="O14" s="48">
        <v>16</v>
      </c>
      <c r="P14" s="48">
        <v>1</v>
      </c>
      <c r="Q14" s="48">
        <v>0</v>
      </c>
      <c r="R14" s="48">
        <v>15</v>
      </c>
      <c r="S14" s="48">
        <v>18</v>
      </c>
      <c r="T14" s="48">
        <v>77</v>
      </c>
      <c r="U14" s="48">
        <v>3</v>
      </c>
      <c r="V14" s="78">
        <v>-59</v>
      </c>
    </row>
    <row r="15" spans="2:22" ht="18" customHeight="1">
      <c r="B15" s="81"/>
      <c r="C15" s="82"/>
      <c r="D15" s="48">
        <f aca="true" t="shared" si="0" ref="D15:K15">SUM(D6:D14)</f>
        <v>144</v>
      </c>
      <c r="E15" s="48">
        <f t="shared" si="0"/>
        <v>66</v>
      </c>
      <c r="F15" s="48">
        <f t="shared" si="0"/>
        <v>12</v>
      </c>
      <c r="G15" s="48">
        <f t="shared" si="0"/>
        <v>66</v>
      </c>
      <c r="H15" s="48">
        <f t="shared" si="0"/>
        <v>270</v>
      </c>
      <c r="I15" s="48">
        <f t="shared" si="0"/>
        <v>266</v>
      </c>
      <c r="J15" s="48">
        <f t="shared" si="0"/>
        <v>210</v>
      </c>
      <c r="K15" s="78">
        <f t="shared" si="0"/>
        <v>4</v>
      </c>
      <c r="L15" s="70"/>
      <c r="M15" s="83"/>
      <c r="N15" s="47"/>
      <c r="O15" s="69">
        <f aca="true" t="shared" si="1" ref="O15:V15">SUM(O6:O14)</f>
        <v>144</v>
      </c>
      <c r="P15" s="69">
        <f t="shared" si="1"/>
        <v>60</v>
      </c>
      <c r="Q15" s="69">
        <f t="shared" si="1"/>
        <v>24</v>
      </c>
      <c r="R15" s="69">
        <f t="shared" si="1"/>
        <v>60</v>
      </c>
      <c r="S15" s="69">
        <f t="shared" si="1"/>
        <v>299</v>
      </c>
      <c r="T15" s="69">
        <f t="shared" si="1"/>
        <v>298</v>
      </c>
      <c r="U15" s="69">
        <f t="shared" si="1"/>
        <v>204</v>
      </c>
      <c r="V15" s="84">
        <f t="shared" si="1"/>
        <v>1</v>
      </c>
    </row>
    <row r="16" spans="2:22" ht="15" customHeight="1" thickBot="1">
      <c r="B16" s="178" t="s">
        <v>210</v>
      </c>
      <c r="C16" s="179"/>
      <c r="D16" s="179"/>
      <c r="E16" s="179"/>
      <c r="F16" s="179"/>
      <c r="G16" s="179"/>
      <c r="H16" s="179"/>
      <c r="I16" s="179"/>
      <c r="J16" s="179"/>
      <c r="K16" s="180"/>
      <c r="L16" s="70"/>
      <c r="M16" s="85"/>
      <c r="N16" s="86"/>
      <c r="O16" s="87"/>
      <c r="P16" s="87"/>
      <c r="Q16" s="87"/>
      <c r="R16" s="87"/>
      <c r="S16" s="87"/>
      <c r="T16" s="87"/>
      <c r="U16" s="87"/>
      <c r="V16" s="88"/>
    </row>
    <row r="17" spans="2:22" ht="13.5" customHeight="1" thickBo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</row>
    <row r="18" spans="2:22" ht="18.75" customHeight="1" thickBot="1">
      <c r="B18" s="172" t="s">
        <v>190</v>
      </c>
      <c r="C18" s="173"/>
      <c r="D18" s="173"/>
      <c r="E18" s="173"/>
      <c r="F18" s="173"/>
      <c r="G18" s="173"/>
      <c r="H18" s="173"/>
      <c r="I18" s="173"/>
      <c r="J18" s="173"/>
      <c r="K18" s="174"/>
      <c r="L18" s="70"/>
      <c r="M18" s="172" t="s">
        <v>191</v>
      </c>
      <c r="N18" s="173"/>
      <c r="O18" s="173"/>
      <c r="P18" s="173"/>
      <c r="Q18" s="173"/>
      <c r="R18" s="173"/>
      <c r="S18" s="173"/>
      <c r="T18" s="173"/>
      <c r="U18" s="173"/>
      <c r="V18" s="174"/>
    </row>
    <row r="19" spans="2:22" s="76" customFormat="1" ht="16.5" customHeight="1" thickBot="1">
      <c r="B19" s="71" t="s">
        <v>1</v>
      </c>
      <c r="C19" s="72" t="s">
        <v>2</v>
      </c>
      <c r="D19" s="73" t="s">
        <v>3</v>
      </c>
      <c r="E19" s="73" t="s">
        <v>4</v>
      </c>
      <c r="F19" s="73" t="s">
        <v>5</v>
      </c>
      <c r="G19" s="73" t="s">
        <v>6</v>
      </c>
      <c r="H19" s="73" t="s">
        <v>7</v>
      </c>
      <c r="I19" s="73" t="s">
        <v>8</v>
      </c>
      <c r="J19" s="73" t="s">
        <v>9</v>
      </c>
      <c r="K19" s="74" t="s">
        <v>10</v>
      </c>
      <c r="L19" s="75"/>
      <c r="M19" s="71" t="s">
        <v>1</v>
      </c>
      <c r="N19" s="72" t="s">
        <v>2</v>
      </c>
      <c r="O19" s="73" t="s">
        <v>3</v>
      </c>
      <c r="P19" s="73" t="s">
        <v>4</v>
      </c>
      <c r="Q19" s="73" t="s">
        <v>5</v>
      </c>
      <c r="R19" s="73" t="s">
        <v>6</v>
      </c>
      <c r="S19" s="73" t="s">
        <v>7</v>
      </c>
      <c r="T19" s="73" t="s">
        <v>8</v>
      </c>
      <c r="U19" s="73" t="s">
        <v>9</v>
      </c>
      <c r="V19" s="74" t="s">
        <v>10</v>
      </c>
    </row>
    <row r="20" spans="2:22" ht="18" customHeight="1">
      <c r="B20" s="107">
        <v>1</v>
      </c>
      <c r="C20" s="110" t="s">
        <v>46</v>
      </c>
      <c r="D20" s="108">
        <v>16</v>
      </c>
      <c r="E20" s="108">
        <v>14</v>
      </c>
      <c r="F20" s="108">
        <v>1</v>
      </c>
      <c r="G20" s="108">
        <v>1</v>
      </c>
      <c r="H20" s="108">
        <v>50</v>
      </c>
      <c r="I20" s="108">
        <v>8</v>
      </c>
      <c r="J20" s="108">
        <v>43</v>
      </c>
      <c r="K20" s="109">
        <v>42</v>
      </c>
      <c r="L20" s="79"/>
      <c r="M20" s="107">
        <v>1</v>
      </c>
      <c r="N20" s="110" t="s">
        <v>47</v>
      </c>
      <c r="O20" s="108">
        <v>16</v>
      </c>
      <c r="P20" s="108">
        <v>15</v>
      </c>
      <c r="Q20" s="108">
        <v>0</v>
      </c>
      <c r="R20" s="108">
        <v>1</v>
      </c>
      <c r="S20" s="108">
        <v>80</v>
      </c>
      <c r="T20" s="108">
        <v>7</v>
      </c>
      <c r="U20" s="108">
        <v>45</v>
      </c>
      <c r="V20" s="109">
        <v>73</v>
      </c>
    </row>
    <row r="21" spans="2:22" ht="18" customHeight="1">
      <c r="B21" s="77">
        <v>2</v>
      </c>
      <c r="C21" s="46" t="s">
        <v>42</v>
      </c>
      <c r="D21" s="48">
        <v>16</v>
      </c>
      <c r="E21" s="48">
        <v>11</v>
      </c>
      <c r="F21" s="48">
        <v>1</v>
      </c>
      <c r="G21" s="48">
        <v>4</v>
      </c>
      <c r="H21" s="48">
        <v>49</v>
      </c>
      <c r="I21" s="48">
        <v>19</v>
      </c>
      <c r="J21" s="48">
        <v>34</v>
      </c>
      <c r="K21" s="78">
        <v>30</v>
      </c>
      <c r="L21" s="70"/>
      <c r="M21" s="77">
        <v>2</v>
      </c>
      <c r="N21" s="46" t="s">
        <v>48</v>
      </c>
      <c r="O21" s="48">
        <v>16</v>
      </c>
      <c r="P21" s="48">
        <v>11</v>
      </c>
      <c r="Q21" s="48">
        <v>3</v>
      </c>
      <c r="R21" s="48">
        <v>2</v>
      </c>
      <c r="S21" s="48">
        <v>38</v>
      </c>
      <c r="T21" s="48">
        <v>27</v>
      </c>
      <c r="U21" s="48">
        <v>36</v>
      </c>
      <c r="V21" s="78">
        <v>11</v>
      </c>
    </row>
    <row r="22" spans="2:22" ht="18" customHeight="1">
      <c r="B22" s="77">
        <v>3</v>
      </c>
      <c r="C22" s="42" t="s">
        <v>68</v>
      </c>
      <c r="D22" s="48">
        <v>16</v>
      </c>
      <c r="E22" s="48">
        <v>10</v>
      </c>
      <c r="F22" s="48">
        <v>1</v>
      </c>
      <c r="G22" s="48">
        <v>5</v>
      </c>
      <c r="H22" s="48">
        <v>52</v>
      </c>
      <c r="I22" s="48">
        <v>25</v>
      </c>
      <c r="J22" s="48">
        <v>31</v>
      </c>
      <c r="K22" s="78">
        <v>27</v>
      </c>
      <c r="L22" s="70"/>
      <c r="M22" s="77">
        <v>3</v>
      </c>
      <c r="N22" s="47" t="s">
        <v>78</v>
      </c>
      <c r="O22" s="48">
        <v>16</v>
      </c>
      <c r="P22" s="48">
        <v>10</v>
      </c>
      <c r="Q22" s="48">
        <v>2</v>
      </c>
      <c r="R22" s="48">
        <v>4</v>
      </c>
      <c r="S22" s="48">
        <v>53</v>
      </c>
      <c r="T22" s="48">
        <v>26</v>
      </c>
      <c r="U22" s="48">
        <v>32</v>
      </c>
      <c r="V22" s="78">
        <v>27</v>
      </c>
    </row>
    <row r="23" spans="2:22" ht="18" customHeight="1">
      <c r="B23" s="77">
        <v>4</v>
      </c>
      <c r="C23" s="42" t="s">
        <v>72</v>
      </c>
      <c r="D23" s="48">
        <v>16</v>
      </c>
      <c r="E23" s="48">
        <v>8</v>
      </c>
      <c r="F23" s="48">
        <v>2</v>
      </c>
      <c r="G23" s="48">
        <v>6</v>
      </c>
      <c r="H23" s="48">
        <v>31</v>
      </c>
      <c r="I23" s="48">
        <v>31</v>
      </c>
      <c r="J23" s="48">
        <v>26</v>
      </c>
      <c r="K23" s="78">
        <v>0</v>
      </c>
      <c r="L23" s="70"/>
      <c r="M23" s="77">
        <v>4</v>
      </c>
      <c r="N23" s="46" t="s">
        <v>45</v>
      </c>
      <c r="O23" s="48">
        <v>16</v>
      </c>
      <c r="P23" s="48">
        <v>9</v>
      </c>
      <c r="Q23" s="48">
        <v>2</v>
      </c>
      <c r="R23" s="48">
        <v>5</v>
      </c>
      <c r="S23" s="48">
        <v>38</v>
      </c>
      <c r="T23" s="48">
        <v>17</v>
      </c>
      <c r="U23" s="48">
        <v>29</v>
      </c>
      <c r="V23" s="78">
        <v>21</v>
      </c>
    </row>
    <row r="24" spans="2:22" ht="18" customHeight="1">
      <c r="B24" s="77">
        <v>5</v>
      </c>
      <c r="C24" s="46" t="s">
        <v>67</v>
      </c>
      <c r="D24" s="48">
        <v>16</v>
      </c>
      <c r="E24" s="48">
        <v>7</v>
      </c>
      <c r="F24" s="48">
        <v>3</v>
      </c>
      <c r="G24" s="48">
        <v>6</v>
      </c>
      <c r="H24" s="48">
        <v>21</v>
      </c>
      <c r="I24" s="48">
        <v>18</v>
      </c>
      <c r="J24" s="48">
        <v>21</v>
      </c>
      <c r="K24" s="78">
        <v>3</v>
      </c>
      <c r="L24" s="70"/>
      <c r="M24" s="77">
        <v>5</v>
      </c>
      <c r="N24" s="46" t="s">
        <v>77</v>
      </c>
      <c r="O24" s="48">
        <v>16</v>
      </c>
      <c r="P24" s="48">
        <v>5</v>
      </c>
      <c r="Q24" s="48">
        <v>4</v>
      </c>
      <c r="R24" s="48">
        <v>7</v>
      </c>
      <c r="S24" s="48">
        <v>35</v>
      </c>
      <c r="T24" s="48">
        <v>43</v>
      </c>
      <c r="U24" s="48">
        <v>19</v>
      </c>
      <c r="V24" s="78">
        <v>-8</v>
      </c>
    </row>
    <row r="25" spans="2:22" ht="18" customHeight="1">
      <c r="B25" s="77">
        <v>6</v>
      </c>
      <c r="C25" s="46" t="s">
        <v>69</v>
      </c>
      <c r="D25" s="48">
        <v>16</v>
      </c>
      <c r="E25" s="48">
        <v>6</v>
      </c>
      <c r="F25" s="48">
        <v>1</v>
      </c>
      <c r="G25" s="48">
        <v>9</v>
      </c>
      <c r="H25" s="48">
        <v>38</v>
      </c>
      <c r="I25" s="48">
        <v>43</v>
      </c>
      <c r="J25" s="48">
        <v>19</v>
      </c>
      <c r="K25" s="78">
        <v>-5</v>
      </c>
      <c r="L25" s="70"/>
      <c r="M25" s="77">
        <v>6</v>
      </c>
      <c r="N25" s="42" t="s">
        <v>75</v>
      </c>
      <c r="O25" s="48">
        <v>16</v>
      </c>
      <c r="P25" s="48">
        <v>5</v>
      </c>
      <c r="Q25" s="48">
        <v>2</v>
      </c>
      <c r="R25" s="48">
        <v>9</v>
      </c>
      <c r="S25" s="48">
        <v>26</v>
      </c>
      <c r="T25" s="48">
        <v>46</v>
      </c>
      <c r="U25" s="48">
        <v>17</v>
      </c>
      <c r="V25" s="78">
        <v>-20</v>
      </c>
    </row>
    <row r="26" spans="2:22" ht="18" customHeight="1">
      <c r="B26" s="77">
        <v>7</v>
      </c>
      <c r="C26" s="42" t="s">
        <v>71</v>
      </c>
      <c r="D26" s="48">
        <v>16</v>
      </c>
      <c r="E26" s="48">
        <v>6</v>
      </c>
      <c r="F26" s="48">
        <v>1</v>
      </c>
      <c r="G26" s="48">
        <v>9</v>
      </c>
      <c r="H26" s="48">
        <v>25</v>
      </c>
      <c r="I26" s="48">
        <v>44</v>
      </c>
      <c r="J26" s="48">
        <v>19</v>
      </c>
      <c r="K26" s="78">
        <v>-19</v>
      </c>
      <c r="L26" s="70"/>
      <c r="M26" s="77">
        <v>7</v>
      </c>
      <c r="N26" s="42" t="s">
        <v>79</v>
      </c>
      <c r="O26" s="48">
        <v>16</v>
      </c>
      <c r="P26" s="48">
        <v>3</v>
      </c>
      <c r="Q26" s="48">
        <v>4</v>
      </c>
      <c r="R26" s="48">
        <v>9</v>
      </c>
      <c r="S26" s="48">
        <v>27</v>
      </c>
      <c r="T26" s="48">
        <v>62</v>
      </c>
      <c r="U26" s="48">
        <v>13</v>
      </c>
      <c r="V26" s="78">
        <v>-35</v>
      </c>
    </row>
    <row r="27" spans="2:22" ht="18" customHeight="1">
      <c r="B27" s="77">
        <v>8</v>
      </c>
      <c r="C27" s="42" t="s">
        <v>73</v>
      </c>
      <c r="D27" s="48">
        <v>16</v>
      </c>
      <c r="E27" s="48">
        <v>4</v>
      </c>
      <c r="F27" s="48">
        <v>2</v>
      </c>
      <c r="G27" s="48">
        <v>10</v>
      </c>
      <c r="H27" s="48">
        <v>31</v>
      </c>
      <c r="I27" s="48">
        <v>49</v>
      </c>
      <c r="J27" s="48">
        <v>14</v>
      </c>
      <c r="K27" s="78">
        <v>-18</v>
      </c>
      <c r="L27" s="70"/>
      <c r="M27" s="77">
        <v>8</v>
      </c>
      <c r="N27" s="42" t="s">
        <v>76</v>
      </c>
      <c r="O27" s="48">
        <v>16</v>
      </c>
      <c r="P27" s="48">
        <v>3</v>
      </c>
      <c r="Q27" s="48">
        <v>3</v>
      </c>
      <c r="R27" s="48">
        <v>10</v>
      </c>
      <c r="S27" s="48">
        <v>26</v>
      </c>
      <c r="T27" s="48">
        <v>51</v>
      </c>
      <c r="U27" s="48">
        <v>12</v>
      </c>
      <c r="V27" s="78">
        <v>-25</v>
      </c>
    </row>
    <row r="28" spans="2:22" ht="18" customHeight="1">
      <c r="B28" s="77">
        <v>9</v>
      </c>
      <c r="C28" s="46" t="s">
        <v>70</v>
      </c>
      <c r="D28" s="48">
        <v>16</v>
      </c>
      <c r="E28" s="48">
        <v>0</v>
      </c>
      <c r="F28" s="48">
        <v>0</v>
      </c>
      <c r="G28" s="48">
        <v>16</v>
      </c>
      <c r="H28" s="48">
        <v>14</v>
      </c>
      <c r="I28" s="48">
        <v>75</v>
      </c>
      <c r="J28" s="48">
        <v>0</v>
      </c>
      <c r="K28" s="78">
        <v>-61</v>
      </c>
      <c r="L28" s="70"/>
      <c r="M28" s="77">
        <v>9</v>
      </c>
      <c r="N28" s="42" t="s">
        <v>80</v>
      </c>
      <c r="O28" s="48">
        <v>16</v>
      </c>
      <c r="P28" s="48">
        <v>0</v>
      </c>
      <c r="Q28" s="48">
        <v>2</v>
      </c>
      <c r="R28" s="48">
        <v>14</v>
      </c>
      <c r="S28" s="48">
        <v>15</v>
      </c>
      <c r="T28" s="48">
        <v>61</v>
      </c>
      <c r="U28" s="48">
        <v>2</v>
      </c>
      <c r="V28" s="78">
        <v>-46</v>
      </c>
    </row>
    <row r="29" spans="2:22" ht="18" customHeight="1">
      <c r="B29" s="81"/>
      <c r="C29" s="89"/>
      <c r="D29" s="48">
        <f aca="true" t="shared" si="2" ref="D29:K29">SUM(D20:D28)</f>
        <v>144</v>
      </c>
      <c r="E29" s="48">
        <f t="shared" si="2"/>
        <v>66</v>
      </c>
      <c r="F29" s="48">
        <f t="shared" si="2"/>
        <v>12</v>
      </c>
      <c r="G29" s="48">
        <f t="shared" si="2"/>
        <v>66</v>
      </c>
      <c r="H29" s="48">
        <f t="shared" si="2"/>
        <v>311</v>
      </c>
      <c r="I29" s="48">
        <f t="shared" si="2"/>
        <v>312</v>
      </c>
      <c r="J29" s="48">
        <f t="shared" si="2"/>
        <v>207</v>
      </c>
      <c r="K29" s="78">
        <f t="shared" si="2"/>
        <v>-1</v>
      </c>
      <c r="L29" s="70"/>
      <c r="M29" s="81"/>
      <c r="N29" s="89"/>
      <c r="O29" s="48">
        <f aca="true" t="shared" si="3" ref="O29:V29">SUM(O20:O28)</f>
        <v>144</v>
      </c>
      <c r="P29" s="48">
        <f t="shared" si="3"/>
        <v>61</v>
      </c>
      <c r="Q29" s="48">
        <f t="shared" si="3"/>
        <v>22</v>
      </c>
      <c r="R29" s="48">
        <f t="shared" si="3"/>
        <v>61</v>
      </c>
      <c r="S29" s="48">
        <f t="shared" si="3"/>
        <v>338</v>
      </c>
      <c r="T29" s="48">
        <f t="shared" si="3"/>
        <v>340</v>
      </c>
      <c r="U29" s="48">
        <f t="shared" si="3"/>
        <v>205</v>
      </c>
      <c r="V29" s="78">
        <f t="shared" si="3"/>
        <v>-2</v>
      </c>
    </row>
    <row r="30" spans="2:22" ht="18" customHeight="1" thickBot="1">
      <c r="B30" s="178"/>
      <c r="C30" s="179"/>
      <c r="D30" s="179"/>
      <c r="E30" s="179"/>
      <c r="F30" s="179"/>
      <c r="G30" s="179"/>
      <c r="H30" s="179"/>
      <c r="I30" s="179"/>
      <c r="J30" s="179"/>
      <c r="K30" s="180"/>
      <c r="L30" s="70"/>
      <c r="M30" s="178"/>
      <c r="N30" s="179"/>
      <c r="O30" s="179"/>
      <c r="P30" s="179"/>
      <c r="Q30" s="179"/>
      <c r="R30" s="179"/>
      <c r="S30" s="179"/>
      <c r="T30" s="179"/>
      <c r="U30" s="179"/>
      <c r="V30" s="180"/>
    </row>
    <row r="31" spans="2:22" ht="9" customHeight="1" thickBo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</row>
    <row r="32" spans="2:22" ht="18" customHeight="1" thickBot="1">
      <c r="B32" s="172" t="s">
        <v>192</v>
      </c>
      <c r="C32" s="173"/>
      <c r="D32" s="173"/>
      <c r="E32" s="173"/>
      <c r="F32" s="173"/>
      <c r="G32" s="173"/>
      <c r="H32" s="173"/>
      <c r="I32" s="173"/>
      <c r="J32" s="173"/>
      <c r="K32" s="174"/>
      <c r="L32" s="70"/>
      <c r="M32" s="172" t="s">
        <v>193</v>
      </c>
      <c r="N32" s="173"/>
      <c r="O32" s="173"/>
      <c r="P32" s="173"/>
      <c r="Q32" s="173"/>
      <c r="R32" s="173"/>
      <c r="S32" s="173"/>
      <c r="T32" s="173"/>
      <c r="U32" s="173"/>
      <c r="V32" s="174"/>
    </row>
    <row r="33" spans="2:22" s="76" customFormat="1" ht="16.5" customHeight="1" thickBot="1">
      <c r="B33" s="71" t="s">
        <v>1</v>
      </c>
      <c r="C33" s="72" t="s">
        <v>2</v>
      </c>
      <c r="D33" s="73" t="s">
        <v>3</v>
      </c>
      <c r="E33" s="73" t="s">
        <v>4</v>
      </c>
      <c r="F33" s="73" t="s">
        <v>5</v>
      </c>
      <c r="G33" s="73" t="s">
        <v>6</v>
      </c>
      <c r="H33" s="73" t="s">
        <v>7</v>
      </c>
      <c r="I33" s="73" t="s">
        <v>8</v>
      </c>
      <c r="J33" s="73" t="s">
        <v>9</v>
      </c>
      <c r="K33" s="74" t="s">
        <v>10</v>
      </c>
      <c r="L33" s="75"/>
      <c r="M33" s="71" t="s">
        <v>1</v>
      </c>
      <c r="N33" s="72" t="s">
        <v>2</v>
      </c>
      <c r="O33" s="73" t="s">
        <v>3</v>
      </c>
      <c r="P33" s="73" t="s">
        <v>4</v>
      </c>
      <c r="Q33" s="73" t="s">
        <v>5</v>
      </c>
      <c r="R33" s="73" t="s">
        <v>6</v>
      </c>
      <c r="S33" s="73" t="s">
        <v>7</v>
      </c>
      <c r="T33" s="73" t="s">
        <v>8</v>
      </c>
      <c r="U33" s="73" t="s">
        <v>9</v>
      </c>
      <c r="V33" s="74" t="s">
        <v>10</v>
      </c>
    </row>
    <row r="34" spans="2:22" ht="18" customHeight="1">
      <c r="B34" s="107">
        <v>1</v>
      </c>
      <c r="C34" s="125" t="s">
        <v>89</v>
      </c>
      <c r="D34" s="108">
        <v>16</v>
      </c>
      <c r="E34" s="108">
        <v>15</v>
      </c>
      <c r="F34" s="108">
        <v>1</v>
      </c>
      <c r="G34" s="108">
        <v>0</v>
      </c>
      <c r="H34" s="108">
        <v>94</v>
      </c>
      <c r="I34" s="108">
        <v>12</v>
      </c>
      <c r="J34" s="108">
        <v>46</v>
      </c>
      <c r="K34" s="109">
        <v>82</v>
      </c>
      <c r="L34" s="79"/>
      <c r="M34" s="126">
        <v>1</v>
      </c>
      <c r="N34" s="125" t="s">
        <v>91</v>
      </c>
      <c r="O34" s="127">
        <v>14</v>
      </c>
      <c r="P34" s="127">
        <v>12</v>
      </c>
      <c r="Q34" s="127">
        <v>2</v>
      </c>
      <c r="R34" s="127">
        <v>0</v>
      </c>
      <c r="S34" s="127">
        <v>54</v>
      </c>
      <c r="T34" s="127">
        <v>5</v>
      </c>
      <c r="U34" s="127">
        <v>38</v>
      </c>
      <c r="V34" s="128">
        <v>49</v>
      </c>
    </row>
    <row r="35" spans="2:22" ht="18" customHeight="1">
      <c r="B35" s="77">
        <v>2</v>
      </c>
      <c r="C35" s="42" t="s">
        <v>82</v>
      </c>
      <c r="D35" s="48">
        <v>16</v>
      </c>
      <c r="E35" s="48">
        <v>14</v>
      </c>
      <c r="F35" s="48">
        <v>0</v>
      </c>
      <c r="G35" s="48">
        <v>2</v>
      </c>
      <c r="H35" s="48">
        <v>60</v>
      </c>
      <c r="I35" s="48">
        <v>18</v>
      </c>
      <c r="J35" s="48">
        <v>42</v>
      </c>
      <c r="K35" s="78">
        <v>42</v>
      </c>
      <c r="L35" s="70"/>
      <c r="M35" s="83">
        <v>2</v>
      </c>
      <c r="N35" s="42" t="s">
        <v>98</v>
      </c>
      <c r="O35" s="69">
        <v>14</v>
      </c>
      <c r="P35" s="69">
        <v>11</v>
      </c>
      <c r="Q35" s="69">
        <v>1</v>
      </c>
      <c r="R35" s="69">
        <v>2</v>
      </c>
      <c r="S35" s="69">
        <v>62</v>
      </c>
      <c r="T35" s="69">
        <v>12</v>
      </c>
      <c r="U35" s="69">
        <v>34</v>
      </c>
      <c r="V35" s="84">
        <v>50</v>
      </c>
    </row>
    <row r="36" spans="2:22" ht="18" customHeight="1">
      <c r="B36" s="77">
        <v>3</v>
      </c>
      <c r="C36" s="42" t="s">
        <v>90</v>
      </c>
      <c r="D36" s="48">
        <v>16</v>
      </c>
      <c r="E36" s="48">
        <v>10</v>
      </c>
      <c r="F36" s="48">
        <v>1</v>
      </c>
      <c r="G36" s="48">
        <v>5</v>
      </c>
      <c r="H36" s="48">
        <v>53</v>
      </c>
      <c r="I36" s="48">
        <v>29</v>
      </c>
      <c r="J36" s="48">
        <v>31</v>
      </c>
      <c r="K36" s="78">
        <v>24</v>
      </c>
      <c r="L36" s="70"/>
      <c r="M36" s="83">
        <v>3</v>
      </c>
      <c r="N36" s="42" t="s">
        <v>94</v>
      </c>
      <c r="O36" s="69">
        <v>14</v>
      </c>
      <c r="P36" s="69">
        <v>8</v>
      </c>
      <c r="Q36" s="69">
        <v>3</v>
      </c>
      <c r="R36" s="69">
        <v>3</v>
      </c>
      <c r="S36" s="69">
        <v>44</v>
      </c>
      <c r="T36" s="69">
        <v>16</v>
      </c>
      <c r="U36" s="69">
        <v>27</v>
      </c>
      <c r="V36" s="84">
        <v>28</v>
      </c>
    </row>
    <row r="37" spans="2:22" ht="18" customHeight="1">
      <c r="B37" s="77">
        <v>4</v>
      </c>
      <c r="C37" s="42" t="s">
        <v>87</v>
      </c>
      <c r="D37" s="48">
        <v>16</v>
      </c>
      <c r="E37" s="48">
        <v>9</v>
      </c>
      <c r="F37" s="48">
        <v>0</v>
      </c>
      <c r="G37" s="48">
        <v>7</v>
      </c>
      <c r="H37" s="48">
        <v>41</v>
      </c>
      <c r="I37" s="48">
        <v>44</v>
      </c>
      <c r="J37" s="48">
        <v>27</v>
      </c>
      <c r="K37" s="78">
        <v>-3</v>
      </c>
      <c r="L37" s="70"/>
      <c r="M37" s="83">
        <v>4</v>
      </c>
      <c r="N37" s="42" t="s">
        <v>96</v>
      </c>
      <c r="O37" s="69">
        <v>14</v>
      </c>
      <c r="P37" s="69">
        <v>8</v>
      </c>
      <c r="Q37" s="69">
        <v>3</v>
      </c>
      <c r="R37" s="69">
        <v>3</v>
      </c>
      <c r="S37" s="69">
        <v>63</v>
      </c>
      <c r="T37" s="69">
        <v>16</v>
      </c>
      <c r="U37" s="69">
        <v>27</v>
      </c>
      <c r="V37" s="84">
        <v>47</v>
      </c>
    </row>
    <row r="38" spans="2:22" ht="18" customHeight="1">
      <c r="B38" s="77">
        <v>5</v>
      </c>
      <c r="C38" s="42" t="s">
        <v>83</v>
      </c>
      <c r="D38" s="48">
        <v>16</v>
      </c>
      <c r="E38" s="48">
        <v>6</v>
      </c>
      <c r="F38" s="48">
        <v>0</v>
      </c>
      <c r="G38" s="48">
        <v>10</v>
      </c>
      <c r="H38" s="48">
        <v>28</v>
      </c>
      <c r="I38" s="48">
        <v>39</v>
      </c>
      <c r="J38" s="48">
        <v>18</v>
      </c>
      <c r="K38" s="78">
        <v>-11</v>
      </c>
      <c r="L38" s="70"/>
      <c r="M38" s="83">
        <v>5</v>
      </c>
      <c r="N38" s="42" t="s">
        <v>95</v>
      </c>
      <c r="O38" s="69">
        <v>14</v>
      </c>
      <c r="P38" s="69">
        <v>6</v>
      </c>
      <c r="Q38" s="69">
        <v>1</v>
      </c>
      <c r="R38" s="69">
        <v>7</v>
      </c>
      <c r="S38" s="69">
        <v>36</v>
      </c>
      <c r="T38" s="69">
        <v>33</v>
      </c>
      <c r="U38" s="69">
        <v>19</v>
      </c>
      <c r="V38" s="84">
        <v>3</v>
      </c>
    </row>
    <row r="39" spans="2:22" ht="18" customHeight="1">
      <c r="B39" s="77">
        <v>6</v>
      </c>
      <c r="C39" s="42" t="s">
        <v>84</v>
      </c>
      <c r="D39" s="48">
        <v>16</v>
      </c>
      <c r="E39" s="48">
        <v>5</v>
      </c>
      <c r="F39" s="48">
        <v>2</v>
      </c>
      <c r="G39" s="48">
        <v>9</v>
      </c>
      <c r="H39" s="48">
        <v>33</v>
      </c>
      <c r="I39" s="48">
        <v>50</v>
      </c>
      <c r="J39" s="48">
        <v>17</v>
      </c>
      <c r="K39" s="78">
        <v>-17</v>
      </c>
      <c r="L39" s="70"/>
      <c r="M39" s="83">
        <v>6</v>
      </c>
      <c r="N39" s="42" t="s">
        <v>97</v>
      </c>
      <c r="O39" s="69">
        <v>14</v>
      </c>
      <c r="P39" s="69">
        <v>3</v>
      </c>
      <c r="Q39" s="69">
        <v>1</v>
      </c>
      <c r="R39" s="69">
        <v>10</v>
      </c>
      <c r="S39" s="69">
        <v>13</v>
      </c>
      <c r="T39" s="69">
        <v>79</v>
      </c>
      <c r="U39" s="69">
        <v>10</v>
      </c>
      <c r="V39" s="84">
        <v>-66</v>
      </c>
    </row>
    <row r="40" spans="2:22" ht="18" customHeight="1">
      <c r="B40" s="77">
        <v>7</v>
      </c>
      <c r="C40" s="42" t="s">
        <v>86</v>
      </c>
      <c r="D40" s="48">
        <v>16</v>
      </c>
      <c r="E40" s="48">
        <v>3</v>
      </c>
      <c r="F40" s="48">
        <v>3</v>
      </c>
      <c r="G40" s="48">
        <v>10</v>
      </c>
      <c r="H40" s="48">
        <v>25</v>
      </c>
      <c r="I40" s="48">
        <v>47</v>
      </c>
      <c r="J40" s="48">
        <v>12</v>
      </c>
      <c r="K40" s="78">
        <v>-22</v>
      </c>
      <c r="L40" s="70"/>
      <c r="M40" s="83">
        <v>7</v>
      </c>
      <c r="N40" s="42" t="s">
        <v>93</v>
      </c>
      <c r="O40" s="69">
        <v>14</v>
      </c>
      <c r="P40" s="69">
        <v>2</v>
      </c>
      <c r="Q40" s="69">
        <v>1</v>
      </c>
      <c r="R40" s="69">
        <v>11</v>
      </c>
      <c r="S40" s="69">
        <v>16</v>
      </c>
      <c r="T40" s="69">
        <v>70</v>
      </c>
      <c r="U40" s="69">
        <v>7</v>
      </c>
      <c r="V40" s="84">
        <v>-54</v>
      </c>
    </row>
    <row r="41" spans="2:22" ht="18" customHeight="1">
      <c r="B41" s="77">
        <v>8</v>
      </c>
      <c r="C41" s="42" t="s">
        <v>85</v>
      </c>
      <c r="D41" s="48">
        <v>16</v>
      </c>
      <c r="E41" s="48">
        <v>3</v>
      </c>
      <c r="F41" s="48">
        <v>2</v>
      </c>
      <c r="G41" s="48">
        <v>11</v>
      </c>
      <c r="H41" s="48">
        <v>16</v>
      </c>
      <c r="I41" s="48">
        <v>58</v>
      </c>
      <c r="J41" s="48">
        <v>11</v>
      </c>
      <c r="K41" s="78">
        <v>-42</v>
      </c>
      <c r="L41" s="70"/>
      <c r="M41" s="83">
        <v>8</v>
      </c>
      <c r="N41" s="42" t="s">
        <v>92</v>
      </c>
      <c r="O41" s="69">
        <v>14</v>
      </c>
      <c r="P41" s="69">
        <v>0</v>
      </c>
      <c r="Q41" s="69">
        <v>0</v>
      </c>
      <c r="R41" s="69">
        <v>14</v>
      </c>
      <c r="S41" s="69">
        <v>0</v>
      </c>
      <c r="T41" s="69">
        <v>57</v>
      </c>
      <c r="U41" s="69">
        <v>-6</v>
      </c>
      <c r="V41" s="84">
        <v>-57</v>
      </c>
    </row>
    <row r="42" spans="2:22" ht="18" customHeight="1">
      <c r="B42" s="77">
        <v>9</v>
      </c>
      <c r="C42" s="42" t="s">
        <v>88</v>
      </c>
      <c r="D42" s="48">
        <v>16</v>
      </c>
      <c r="E42" s="48">
        <v>2</v>
      </c>
      <c r="F42" s="48">
        <v>1</v>
      </c>
      <c r="G42" s="48">
        <v>13</v>
      </c>
      <c r="H42" s="48">
        <v>14</v>
      </c>
      <c r="I42" s="48">
        <v>65</v>
      </c>
      <c r="J42" s="48">
        <v>7</v>
      </c>
      <c r="K42" s="78">
        <v>-51</v>
      </c>
      <c r="L42" s="70"/>
      <c r="M42" s="83"/>
      <c r="N42" s="42"/>
      <c r="O42" s="69">
        <f aca="true" t="shared" si="4" ref="O42:V42">SUM(O34:O41)</f>
        <v>112</v>
      </c>
      <c r="P42" s="69">
        <f t="shared" si="4"/>
        <v>50</v>
      </c>
      <c r="Q42" s="69">
        <f t="shared" si="4"/>
        <v>12</v>
      </c>
      <c r="R42" s="69">
        <f t="shared" si="4"/>
        <v>50</v>
      </c>
      <c r="S42" s="69">
        <f t="shared" si="4"/>
        <v>288</v>
      </c>
      <c r="T42" s="69">
        <f t="shared" si="4"/>
        <v>288</v>
      </c>
      <c r="U42" s="69">
        <f t="shared" si="4"/>
        <v>156</v>
      </c>
      <c r="V42" s="84">
        <f t="shared" si="4"/>
        <v>0</v>
      </c>
    </row>
    <row r="43" spans="2:22" ht="29.25" customHeight="1">
      <c r="B43" s="90"/>
      <c r="C43" s="91"/>
      <c r="D43" s="92">
        <f aca="true" t="shared" si="5" ref="D43:K43">SUM(D34:D42)</f>
        <v>144</v>
      </c>
      <c r="E43" s="93">
        <f t="shared" si="5"/>
        <v>67</v>
      </c>
      <c r="F43" s="93">
        <f t="shared" si="5"/>
        <v>10</v>
      </c>
      <c r="G43" s="93">
        <f t="shared" si="5"/>
        <v>67</v>
      </c>
      <c r="H43" s="93">
        <f t="shared" si="5"/>
        <v>364</v>
      </c>
      <c r="I43" s="93">
        <f t="shared" si="5"/>
        <v>362</v>
      </c>
      <c r="J43" s="93">
        <f t="shared" si="5"/>
        <v>211</v>
      </c>
      <c r="K43" s="94">
        <f t="shared" si="5"/>
        <v>2</v>
      </c>
      <c r="L43" s="70"/>
      <c r="M43" s="175" t="s">
        <v>200</v>
      </c>
      <c r="N43" s="176"/>
      <c r="O43" s="176"/>
      <c r="P43" s="176"/>
      <c r="Q43" s="176"/>
      <c r="R43" s="176"/>
      <c r="S43" s="176"/>
      <c r="T43" s="176"/>
      <c r="U43" s="176"/>
      <c r="V43" s="177"/>
    </row>
    <row r="44" spans="2:22" ht="16.5" customHeight="1" thickBot="1">
      <c r="B44" s="189"/>
      <c r="C44" s="190"/>
      <c r="D44" s="190"/>
      <c r="E44" s="190"/>
      <c r="F44" s="190"/>
      <c r="G44" s="190"/>
      <c r="H44" s="190"/>
      <c r="I44" s="190"/>
      <c r="J44" s="190"/>
      <c r="K44" s="191"/>
      <c r="L44" s="70"/>
      <c r="M44" s="95"/>
      <c r="N44" s="96"/>
      <c r="O44" s="96"/>
      <c r="P44" s="96"/>
      <c r="Q44" s="96"/>
      <c r="R44" s="96"/>
      <c r="S44" s="96"/>
      <c r="T44" s="96"/>
      <c r="U44" s="96"/>
      <c r="V44" s="97"/>
    </row>
    <row r="45" spans="2:22" ht="9" customHeight="1" thickBot="1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</row>
    <row r="46" spans="2:22" ht="19.5" customHeight="1" thickBot="1">
      <c r="B46" s="172" t="s">
        <v>194</v>
      </c>
      <c r="C46" s="173"/>
      <c r="D46" s="173"/>
      <c r="E46" s="173"/>
      <c r="F46" s="173"/>
      <c r="G46" s="173"/>
      <c r="H46" s="173"/>
      <c r="I46" s="173"/>
      <c r="J46" s="173"/>
      <c r="K46" s="174"/>
      <c r="L46" s="70"/>
      <c r="M46" s="172" t="s">
        <v>195</v>
      </c>
      <c r="N46" s="173"/>
      <c r="O46" s="173"/>
      <c r="P46" s="173"/>
      <c r="Q46" s="173"/>
      <c r="R46" s="173"/>
      <c r="S46" s="173"/>
      <c r="T46" s="173"/>
      <c r="U46" s="173"/>
      <c r="V46" s="174"/>
    </row>
    <row r="47" spans="2:22" s="76" customFormat="1" ht="16.5" customHeight="1" thickBot="1">
      <c r="B47" s="71" t="s">
        <v>1</v>
      </c>
      <c r="C47" s="72" t="s">
        <v>2</v>
      </c>
      <c r="D47" s="73" t="s">
        <v>3</v>
      </c>
      <c r="E47" s="73" t="s">
        <v>4</v>
      </c>
      <c r="F47" s="73" t="s">
        <v>5</v>
      </c>
      <c r="G47" s="73" t="s">
        <v>6</v>
      </c>
      <c r="H47" s="73" t="s">
        <v>7</v>
      </c>
      <c r="I47" s="73" t="s">
        <v>8</v>
      </c>
      <c r="J47" s="73" t="s">
        <v>9</v>
      </c>
      <c r="K47" s="74" t="s">
        <v>10</v>
      </c>
      <c r="L47" s="75"/>
      <c r="M47" s="71" t="s">
        <v>1</v>
      </c>
      <c r="N47" s="72" t="s">
        <v>2</v>
      </c>
      <c r="O47" s="73" t="s">
        <v>3</v>
      </c>
      <c r="P47" s="73" t="s">
        <v>4</v>
      </c>
      <c r="Q47" s="73" t="s">
        <v>5</v>
      </c>
      <c r="R47" s="73" t="s">
        <v>6</v>
      </c>
      <c r="S47" s="73" t="s">
        <v>7</v>
      </c>
      <c r="T47" s="73" t="s">
        <v>8</v>
      </c>
      <c r="U47" s="73" t="s">
        <v>9</v>
      </c>
      <c r="V47" s="74" t="s">
        <v>10</v>
      </c>
    </row>
    <row r="48" spans="2:22" ht="18.75" customHeight="1">
      <c r="B48" s="126">
        <v>1</v>
      </c>
      <c r="C48" s="125" t="s">
        <v>105</v>
      </c>
      <c r="D48" s="127">
        <v>14</v>
      </c>
      <c r="E48" s="127">
        <v>12</v>
      </c>
      <c r="F48" s="127">
        <v>0</v>
      </c>
      <c r="G48" s="127">
        <v>2</v>
      </c>
      <c r="H48" s="127">
        <v>68</v>
      </c>
      <c r="I48" s="127">
        <v>13</v>
      </c>
      <c r="J48" s="127">
        <v>36</v>
      </c>
      <c r="K48" s="128">
        <v>55</v>
      </c>
      <c r="L48" s="79"/>
      <c r="M48" s="107">
        <v>1</v>
      </c>
      <c r="N48" s="125" t="s">
        <v>116</v>
      </c>
      <c r="O48" s="108">
        <v>16</v>
      </c>
      <c r="P48" s="108">
        <v>14</v>
      </c>
      <c r="Q48" s="108">
        <v>0</v>
      </c>
      <c r="R48" s="108">
        <v>2</v>
      </c>
      <c r="S48" s="108">
        <v>74</v>
      </c>
      <c r="T48" s="108">
        <v>9</v>
      </c>
      <c r="U48" s="108">
        <v>42</v>
      </c>
      <c r="V48" s="109">
        <v>65</v>
      </c>
    </row>
    <row r="49" spans="2:22" ht="18.75" customHeight="1">
      <c r="B49" s="83">
        <v>2</v>
      </c>
      <c r="C49" s="42" t="s">
        <v>106</v>
      </c>
      <c r="D49" s="69">
        <v>14</v>
      </c>
      <c r="E49" s="69">
        <v>11</v>
      </c>
      <c r="F49" s="69">
        <v>2</v>
      </c>
      <c r="G49" s="69">
        <v>1</v>
      </c>
      <c r="H49" s="69">
        <v>78</v>
      </c>
      <c r="I49" s="69">
        <v>11</v>
      </c>
      <c r="J49" s="69">
        <v>35</v>
      </c>
      <c r="K49" s="84">
        <v>67</v>
      </c>
      <c r="L49" s="79"/>
      <c r="M49" s="77">
        <v>2</v>
      </c>
      <c r="N49" s="42" t="s">
        <v>114</v>
      </c>
      <c r="O49" s="48">
        <v>16</v>
      </c>
      <c r="P49" s="48">
        <v>14</v>
      </c>
      <c r="Q49" s="48">
        <v>0</v>
      </c>
      <c r="R49" s="48">
        <v>2</v>
      </c>
      <c r="S49" s="48">
        <v>80</v>
      </c>
      <c r="T49" s="48">
        <v>9</v>
      </c>
      <c r="U49" s="48">
        <v>42</v>
      </c>
      <c r="V49" s="78">
        <v>71</v>
      </c>
    </row>
    <row r="50" spans="2:22" ht="18.75" customHeight="1">
      <c r="B50" s="83">
        <v>3</v>
      </c>
      <c r="C50" s="42" t="s">
        <v>103</v>
      </c>
      <c r="D50" s="69">
        <v>14</v>
      </c>
      <c r="E50" s="69">
        <v>9</v>
      </c>
      <c r="F50" s="69">
        <v>2</v>
      </c>
      <c r="G50" s="69">
        <v>3</v>
      </c>
      <c r="H50" s="69">
        <v>60</v>
      </c>
      <c r="I50" s="69">
        <v>32</v>
      </c>
      <c r="J50" s="69">
        <v>29</v>
      </c>
      <c r="K50" s="84">
        <v>28</v>
      </c>
      <c r="L50" s="79"/>
      <c r="M50" s="77">
        <v>3</v>
      </c>
      <c r="N50" s="42" t="s">
        <v>109</v>
      </c>
      <c r="O50" s="48">
        <v>16</v>
      </c>
      <c r="P50" s="48">
        <v>11</v>
      </c>
      <c r="Q50" s="48">
        <v>1</v>
      </c>
      <c r="R50" s="48">
        <v>4</v>
      </c>
      <c r="S50" s="48">
        <v>39</v>
      </c>
      <c r="T50" s="48">
        <v>28</v>
      </c>
      <c r="U50" s="48">
        <v>34</v>
      </c>
      <c r="V50" s="78">
        <v>11</v>
      </c>
    </row>
    <row r="51" spans="2:22" ht="18.75" customHeight="1">
      <c r="B51" s="83">
        <v>4</v>
      </c>
      <c r="C51" s="42" t="s">
        <v>102</v>
      </c>
      <c r="D51" s="69">
        <v>14</v>
      </c>
      <c r="E51" s="69">
        <v>9</v>
      </c>
      <c r="F51" s="69">
        <v>0</v>
      </c>
      <c r="G51" s="69">
        <v>5</v>
      </c>
      <c r="H51" s="69">
        <v>57</v>
      </c>
      <c r="I51" s="69">
        <v>26</v>
      </c>
      <c r="J51" s="69">
        <v>27</v>
      </c>
      <c r="K51" s="84">
        <v>31</v>
      </c>
      <c r="L51" s="79"/>
      <c r="M51" s="77">
        <v>4</v>
      </c>
      <c r="N51" s="42" t="s">
        <v>111</v>
      </c>
      <c r="O51" s="48">
        <v>16</v>
      </c>
      <c r="P51" s="48">
        <v>9</v>
      </c>
      <c r="Q51" s="48">
        <v>1</v>
      </c>
      <c r="R51" s="48">
        <v>6</v>
      </c>
      <c r="S51" s="48">
        <v>36</v>
      </c>
      <c r="T51" s="48">
        <v>29</v>
      </c>
      <c r="U51" s="48">
        <v>28</v>
      </c>
      <c r="V51" s="78">
        <v>7</v>
      </c>
    </row>
    <row r="52" spans="2:22" ht="18.75" customHeight="1">
      <c r="B52" s="83">
        <v>5</v>
      </c>
      <c r="C52" s="42" t="s">
        <v>101</v>
      </c>
      <c r="D52" s="69">
        <v>14</v>
      </c>
      <c r="E52" s="69">
        <v>7</v>
      </c>
      <c r="F52" s="69">
        <v>0</v>
      </c>
      <c r="G52" s="69">
        <v>7</v>
      </c>
      <c r="H52" s="69">
        <v>43</v>
      </c>
      <c r="I52" s="69">
        <v>41</v>
      </c>
      <c r="J52" s="69">
        <v>21</v>
      </c>
      <c r="K52" s="84">
        <v>2</v>
      </c>
      <c r="L52" s="79"/>
      <c r="M52" s="77">
        <v>5</v>
      </c>
      <c r="N52" s="42" t="s">
        <v>110</v>
      </c>
      <c r="O52" s="48">
        <v>16</v>
      </c>
      <c r="P52" s="48">
        <v>8</v>
      </c>
      <c r="Q52" s="48">
        <v>1</v>
      </c>
      <c r="R52" s="48">
        <v>7</v>
      </c>
      <c r="S52" s="48">
        <v>37</v>
      </c>
      <c r="T52" s="48">
        <v>54</v>
      </c>
      <c r="U52" s="48">
        <v>25</v>
      </c>
      <c r="V52" s="78">
        <v>-17</v>
      </c>
    </row>
    <row r="53" spans="2:22" ht="18.75" customHeight="1">
      <c r="B53" s="83">
        <v>6</v>
      </c>
      <c r="C53" s="42" t="s">
        <v>104</v>
      </c>
      <c r="D53" s="69">
        <v>14</v>
      </c>
      <c r="E53" s="69">
        <v>3</v>
      </c>
      <c r="F53" s="69">
        <v>1</v>
      </c>
      <c r="G53" s="69">
        <v>10</v>
      </c>
      <c r="H53" s="69">
        <v>22</v>
      </c>
      <c r="I53" s="69">
        <v>97</v>
      </c>
      <c r="J53" s="69">
        <v>10</v>
      </c>
      <c r="K53" s="84">
        <v>-75</v>
      </c>
      <c r="L53" s="70"/>
      <c r="M53" s="77">
        <v>6</v>
      </c>
      <c r="N53" s="42" t="s">
        <v>117</v>
      </c>
      <c r="O53" s="48">
        <v>16</v>
      </c>
      <c r="P53" s="48">
        <v>4</v>
      </c>
      <c r="Q53" s="48">
        <v>1</v>
      </c>
      <c r="R53" s="48">
        <v>11</v>
      </c>
      <c r="S53" s="48">
        <v>25</v>
      </c>
      <c r="T53" s="48">
        <v>60</v>
      </c>
      <c r="U53" s="48">
        <v>13</v>
      </c>
      <c r="V53" s="78">
        <v>-35</v>
      </c>
    </row>
    <row r="54" spans="2:22" ht="18.75" customHeight="1">
      <c r="B54" s="83">
        <v>7</v>
      </c>
      <c r="C54" s="42" t="s">
        <v>107</v>
      </c>
      <c r="D54" s="69">
        <v>14</v>
      </c>
      <c r="E54" s="69">
        <v>2</v>
      </c>
      <c r="F54" s="69">
        <v>1</v>
      </c>
      <c r="G54" s="69">
        <v>11</v>
      </c>
      <c r="H54" s="69">
        <v>22</v>
      </c>
      <c r="I54" s="69">
        <v>72</v>
      </c>
      <c r="J54" s="69">
        <v>7</v>
      </c>
      <c r="K54" s="84">
        <v>-50</v>
      </c>
      <c r="L54" s="70"/>
      <c r="M54" s="77">
        <v>7</v>
      </c>
      <c r="N54" s="42" t="s">
        <v>113</v>
      </c>
      <c r="O54" s="48">
        <v>16</v>
      </c>
      <c r="P54" s="48">
        <v>4</v>
      </c>
      <c r="Q54" s="48">
        <v>2</v>
      </c>
      <c r="R54" s="48">
        <v>10</v>
      </c>
      <c r="S54" s="48">
        <v>26</v>
      </c>
      <c r="T54" s="48">
        <v>69</v>
      </c>
      <c r="U54" s="48">
        <v>11</v>
      </c>
      <c r="V54" s="78">
        <v>-43</v>
      </c>
    </row>
    <row r="55" spans="2:22" ht="18.75" customHeight="1">
      <c r="B55" s="83">
        <v>8</v>
      </c>
      <c r="C55" s="42" t="s">
        <v>182</v>
      </c>
      <c r="D55" s="69">
        <v>14</v>
      </c>
      <c r="E55" s="69">
        <v>0</v>
      </c>
      <c r="F55" s="69">
        <v>0</v>
      </c>
      <c r="G55" s="69">
        <v>14</v>
      </c>
      <c r="H55" s="69">
        <v>9</v>
      </c>
      <c r="I55" s="69">
        <v>65</v>
      </c>
      <c r="J55" s="69">
        <v>0</v>
      </c>
      <c r="K55" s="84">
        <v>-56</v>
      </c>
      <c r="L55" s="70"/>
      <c r="M55" s="77">
        <v>8</v>
      </c>
      <c r="N55" s="42" t="s">
        <v>115</v>
      </c>
      <c r="O55" s="48">
        <v>16</v>
      </c>
      <c r="P55" s="48">
        <v>3</v>
      </c>
      <c r="Q55" s="48">
        <v>2</v>
      </c>
      <c r="R55" s="48">
        <v>11</v>
      </c>
      <c r="S55" s="48">
        <v>22</v>
      </c>
      <c r="T55" s="48">
        <v>36</v>
      </c>
      <c r="U55" s="48">
        <v>5</v>
      </c>
      <c r="V55" s="78">
        <v>-14</v>
      </c>
    </row>
    <row r="56" spans="2:22" ht="18.75" customHeight="1">
      <c r="B56" s="83"/>
      <c r="C56" s="42"/>
      <c r="D56" s="69">
        <f aca="true" t="shared" si="6" ref="D56:K56">SUM(D48:D55)</f>
        <v>112</v>
      </c>
      <c r="E56" s="69">
        <f t="shared" si="6"/>
        <v>53</v>
      </c>
      <c r="F56" s="69">
        <f t="shared" si="6"/>
        <v>6</v>
      </c>
      <c r="G56" s="69">
        <f t="shared" si="6"/>
        <v>53</v>
      </c>
      <c r="H56" s="69">
        <f t="shared" si="6"/>
        <v>359</v>
      </c>
      <c r="I56" s="69">
        <f t="shared" si="6"/>
        <v>357</v>
      </c>
      <c r="J56" s="69">
        <f t="shared" si="6"/>
        <v>165</v>
      </c>
      <c r="K56" s="84">
        <f t="shared" si="6"/>
        <v>2</v>
      </c>
      <c r="L56" s="70"/>
      <c r="M56" s="77">
        <v>9</v>
      </c>
      <c r="N56" s="42" t="s">
        <v>112</v>
      </c>
      <c r="O56" s="48">
        <v>16</v>
      </c>
      <c r="P56" s="48">
        <v>0</v>
      </c>
      <c r="Q56" s="48">
        <v>0</v>
      </c>
      <c r="R56" s="48">
        <v>16</v>
      </c>
      <c r="S56" s="48">
        <v>0</v>
      </c>
      <c r="T56" s="48">
        <v>48</v>
      </c>
      <c r="U56" s="48">
        <v>-6</v>
      </c>
      <c r="V56" s="78">
        <v>-45</v>
      </c>
    </row>
    <row r="57" spans="2:22" ht="18.75" customHeight="1">
      <c r="B57" s="98"/>
      <c r="C57" s="111"/>
      <c r="D57" s="112"/>
      <c r="E57" s="112"/>
      <c r="F57" s="112"/>
      <c r="G57" s="112"/>
      <c r="H57" s="112"/>
      <c r="I57" s="112"/>
      <c r="J57" s="112"/>
      <c r="K57" s="113"/>
      <c r="L57" s="70"/>
      <c r="M57" s="98"/>
      <c r="N57" s="99"/>
      <c r="O57" s="100">
        <f aca="true" t="shared" si="7" ref="O57:V57">SUM(O48:O56)</f>
        <v>144</v>
      </c>
      <c r="P57" s="100">
        <f t="shared" si="7"/>
        <v>67</v>
      </c>
      <c r="Q57" s="100">
        <f t="shared" si="7"/>
        <v>8</v>
      </c>
      <c r="R57" s="100">
        <f t="shared" si="7"/>
        <v>69</v>
      </c>
      <c r="S57" s="100">
        <f t="shared" si="7"/>
        <v>339</v>
      </c>
      <c r="T57" s="100">
        <f t="shared" si="7"/>
        <v>342</v>
      </c>
      <c r="U57" s="100">
        <f t="shared" si="7"/>
        <v>194</v>
      </c>
      <c r="V57" s="101">
        <f t="shared" si="7"/>
        <v>0</v>
      </c>
    </row>
    <row r="58" spans="2:22" ht="21.75" customHeight="1">
      <c r="B58" s="98"/>
      <c r="C58" s="111"/>
      <c r="D58" s="119"/>
      <c r="E58" s="119"/>
      <c r="F58" s="119"/>
      <c r="G58" s="119"/>
      <c r="H58" s="119"/>
      <c r="I58" s="119"/>
      <c r="J58" s="119"/>
      <c r="K58" s="120"/>
      <c r="L58" s="70"/>
      <c r="M58" s="175" t="s">
        <v>175</v>
      </c>
      <c r="N58" s="176"/>
      <c r="O58" s="176"/>
      <c r="P58" s="176"/>
      <c r="Q58" s="176"/>
      <c r="R58" s="176"/>
      <c r="S58" s="176"/>
      <c r="T58" s="176"/>
      <c r="U58" s="176"/>
      <c r="V58" s="177"/>
    </row>
    <row r="59" spans="2:22" ht="17.25" customHeight="1">
      <c r="B59" s="98"/>
      <c r="C59" s="111"/>
      <c r="D59" s="119"/>
      <c r="E59" s="119"/>
      <c r="F59" s="119"/>
      <c r="G59" s="119"/>
      <c r="H59" s="119"/>
      <c r="I59" s="119"/>
      <c r="J59" s="119"/>
      <c r="K59" s="120"/>
      <c r="L59" s="70"/>
      <c r="M59" s="192" t="s">
        <v>201</v>
      </c>
      <c r="N59" s="170"/>
      <c r="O59" s="170"/>
      <c r="P59" s="170"/>
      <c r="Q59" s="170"/>
      <c r="R59" s="170"/>
      <c r="S59" s="170"/>
      <c r="T59" s="170"/>
      <c r="U59" s="170"/>
      <c r="V59" s="193"/>
    </row>
    <row r="60" spans="2:22" ht="17.25" customHeight="1" thickBot="1">
      <c r="B60" s="130"/>
      <c r="C60" s="131"/>
      <c r="D60" s="131"/>
      <c r="E60" s="131"/>
      <c r="F60" s="131"/>
      <c r="G60" s="131"/>
      <c r="H60" s="131"/>
      <c r="I60" s="131"/>
      <c r="J60" s="131"/>
      <c r="K60" s="132"/>
      <c r="L60" s="70"/>
      <c r="M60" s="181" t="s">
        <v>208</v>
      </c>
      <c r="N60" s="182"/>
      <c r="O60" s="182"/>
      <c r="P60" s="182"/>
      <c r="Q60" s="182"/>
      <c r="R60" s="182"/>
      <c r="S60" s="182"/>
      <c r="T60" s="182"/>
      <c r="U60" s="182"/>
      <c r="V60" s="183"/>
    </row>
    <row r="61" spans="2:22" ht="9" customHeight="1" thickBot="1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</row>
    <row r="62" spans="2:22" ht="18" customHeight="1" thickBot="1">
      <c r="B62" s="172" t="s">
        <v>196</v>
      </c>
      <c r="C62" s="173"/>
      <c r="D62" s="173"/>
      <c r="E62" s="173"/>
      <c r="F62" s="173"/>
      <c r="G62" s="173"/>
      <c r="H62" s="173"/>
      <c r="I62" s="173"/>
      <c r="J62" s="173"/>
      <c r="K62" s="174"/>
      <c r="L62" s="70"/>
      <c r="M62" s="172" t="s">
        <v>197</v>
      </c>
      <c r="N62" s="173"/>
      <c r="O62" s="173"/>
      <c r="P62" s="173"/>
      <c r="Q62" s="173"/>
      <c r="R62" s="173"/>
      <c r="S62" s="173"/>
      <c r="T62" s="173"/>
      <c r="U62" s="173"/>
      <c r="V62" s="174"/>
    </row>
    <row r="63" spans="2:22" s="76" customFormat="1" ht="16.5" customHeight="1" thickBot="1">
      <c r="B63" s="71" t="s">
        <v>1</v>
      </c>
      <c r="C63" s="72" t="s">
        <v>2</v>
      </c>
      <c r="D63" s="73" t="s">
        <v>3</v>
      </c>
      <c r="E63" s="73" t="s">
        <v>4</v>
      </c>
      <c r="F63" s="73" t="s">
        <v>5</v>
      </c>
      <c r="G63" s="73" t="s">
        <v>6</v>
      </c>
      <c r="H63" s="73" t="s">
        <v>7</v>
      </c>
      <c r="I63" s="73" t="s">
        <v>8</v>
      </c>
      <c r="J63" s="73" t="s">
        <v>9</v>
      </c>
      <c r="K63" s="74" t="s">
        <v>10</v>
      </c>
      <c r="L63" s="75"/>
      <c r="M63" s="71" t="s">
        <v>1</v>
      </c>
      <c r="N63" s="72" t="s">
        <v>2</v>
      </c>
      <c r="O63" s="73" t="s">
        <v>3</v>
      </c>
      <c r="P63" s="73" t="s">
        <v>4</v>
      </c>
      <c r="Q63" s="73" t="s">
        <v>5</v>
      </c>
      <c r="R63" s="73" t="s">
        <v>6</v>
      </c>
      <c r="S63" s="73" t="s">
        <v>7</v>
      </c>
      <c r="T63" s="73" t="s">
        <v>8</v>
      </c>
      <c r="U63" s="73" t="s">
        <v>9</v>
      </c>
      <c r="V63" s="74" t="s">
        <v>10</v>
      </c>
    </row>
    <row r="64" spans="2:22" ht="18" customHeight="1">
      <c r="B64" s="126">
        <v>1</v>
      </c>
      <c r="C64" s="125" t="s">
        <v>125</v>
      </c>
      <c r="D64" s="127">
        <v>14</v>
      </c>
      <c r="E64" s="127">
        <v>9</v>
      </c>
      <c r="F64" s="127">
        <v>2</v>
      </c>
      <c r="G64" s="127">
        <v>3</v>
      </c>
      <c r="H64" s="127">
        <v>46</v>
      </c>
      <c r="I64" s="127">
        <v>25</v>
      </c>
      <c r="J64" s="127">
        <v>29</v>
      </c>
      <c r="K64" s="128">
        <v>21</v>
      </c>
      <c r="L64" s="79"/>
      <c r="M64" s="126">
        <v>1</v>
      </c>
      <c r="N64" s="125" t="s">
        <v>130</v>
      </c>
      <c r="O64" s="127">
        <v>14</v>
      </c>
      <c r="P64" s="127">
        <v>13</v>
      </c>
      <c r="Q64" s="127">
        <v>0</v>
      </c>
      <c r="R64" s="127">
        <v>1</v>
      </c>
      <c r="S64" s="127">
        <v>77</v>
      </c>
      <c r="T64" s="127">
        <v>5</v>
      </c>
      <c r="U64" s="127">
        <v>39</v>
      </c>
      <c r="V64" s="128">
        <v>72</v>
      </c>
    </row>
    <row r="65" spans="2:22" ht="18" customHeight="1">
      <c r="B65" s="83">
        <v>2</v>
      </c>
      <c r="C65" s="42" t="s">
        <v>120</v>
      </c>
      <c r="D65" s="69">
        <v>14</v>
      </c>
      <c r="E65" s="69">
        <v>7</v>
      </c>
      <c r="F65" s="69">
        <v>4</v>
      </c>
      <c r="G65" s="69">
        <v>3</v>
      </c>
      <c r="H65" s="69">
        <v>42</v>
      </c>
      <c r="I65" s="69">
        <v>23</v>
      </c>
      <c r="J65" s="69">
        <v>25</v>
      </c>
      <c r="K65" s="84">
        <v>19</v>
      </c>
      <c r="L65" s="79"/>
      <c r="M65" s="83">
        <v>2</v>
      </c>
      <c r="N65" s="42" t="s">
        <v>129</v>
      </c>
      <c r="O65" s="69">
        <v>14</v>
      </c>
      <c r="P65" s="69">
        <v>11</v>
      </c>
      <c r="Q65" s="69">
        <v>1</v>
      </c>
      <c r="R65" s="69">
        <v>2</v>
      </c>
      <c r="S65" s="69">
        <v>35</v>
      </c>
      <c r="T65" s="69">
        <v>15</v>
      </c>
      <c r="U65" s="69">
        <v>34</v>
      </c>
      <c r="V65" s="84">
        <v>20</v>
      </c>
    </row>
    <row r="66" spans="2:22" ht="18" customHeight="1">
      <c r="B66" s="83">
        <v>3</v>
      </c>
      <c r="C66" s="42" t="s">
        <v>123</v>
      </c>
      <c r="D66" s="69">
        <v>14</v>
      </c>
      <c r="E66" s="69">
        <v>7</v>
      </c>
      <c r="F66" s="69">
        <v>4</v>
      </c>
      <c r="G66" s="69">
        <v>3</v>
      </c>
      <c r="H66" s="69">
        <v>37</v>
      </c>
      <c r="I66" s="69">
        <v>29</v>
      </c>
      <c r="J66" s="69">
        <v>25</v>
      </c>
      <c r="K66" s="84">
        <v>8</v>
      </c>
      <c r="L66" s="79"/>
      <c r="M66" s="83">
        <v>3</v>
      </c>
      <c r="N66" s="42" t="s">
        <v>128</v>
      </c>
      <c r="O66" s="69">
        <v>14</v>
      </c>
      <c r="P66" s="69">
        <v>7</v>
      </c>
      <c r="Q66" s="69">
        <v>3</v>
      </c>
      <c r="R66" s="69">
        <v>4</v>
      </c>
      <c r="S66" s="69">
        <v>46</v>
      </c>
      <c r="T66" s="69">
        <v>23</v>
      </c>
      <c r="U66" s="69">
        <v>24</v>
      </c>
      <c r="V66" s="84">
        <v>23</v>
      </c>
    </row>
    <row r="67" spans="2:22" ht="18" customHeight="1">
      <c r="B67" s="83">
        <v>4</v>
      </c>
      <c r="C67" s="42" t="s">
        <v>122</v>
      </c>
      <c r="D67" s="69">
        <v>14</v>
      </c>
      <c r="E67" s="69">
        <v>7</v>
      </c>
      <c r="F67" s="69">
        <v>2</v>
      </c>
      <c r="G67" s="69">
        <v>5</v>
      </c>
      <c r="H67" s="69">
        <v>35</v>
      </c>
      <c r="I67" s="69">
        <v>22</v>
      </c>
      <c r="J67" s="69">
        <v>23</v>
      </c>
      <c r="K67" s="84">
        <v>13</v>
      </c>
      <c r="L67" s="79"/>
      <c r="M67" s="83">
        <v>4</v>
      </c>
      <c r="N67" s="42" t="s">
        <v>131</v>
      </c>
      <c r="O67" s="69">
        <v>14</v>
      </c>
      <c r="P67" s="69">
        <v>7</v>
      </c>
      <c r="Q67" s="69">
        <v>2</v>
      </c>
      <c r="R67" s="69">
        <v>5</v>
      </c>
      <c r="S67" s="69">
        <v>28</v>
      </c>
      <c r="T67" s="69">
        <v>28</v>
      </c>
      <c r="U67" s="69">
        <v>23</v>
      </c>
      <c r="V67" s="84">
        <v>0</v>
      </c>
    </row>
    <row r="68" spans="2:22" ht="18" customHeight="1">
      <c r="B68" s="83">
        <v>5</v>
      </c>
      <c r="C68" s="42" t="s">
        <v>124</v>
      </c>
      <c r="D68" s="69">
        <v>14</v>
      </c>
      <c r="E68" s="69">
        <v>4</v>
      </c>
      <c r="F68" s="69">
        <v>5</v>
      </c>
      <c r="G68" s="69">
        <v>5</v>
      </c>
      <c r="H68" s="69">
        <v>35</v>
      </c>
      <c r="I68" s="69">
        <v>36</v>
      </c>
      <c r="J68" s="69">
        <v>17</v>
      </c>
      <c r="K68" s="84">
        <v>-1</v>
      </c>
      <c r="L68" s="79"/>
      <c r="M68" s="83">
        <v>5</v>
      </c>
      <c r="N68" s="42" t="s">
        <v>127</v>
      </c>
      <c r="O68" s="69">
        <v>14</v>
      </c>
      <c r="P68" s="69">
        <v>6</v>
      </c>
      <c r="Q68" s="69">
        <v>1</v>
      </c>
      <c r="R68" s="69">
        <v>7</v>
      </c>
      <c r="S68" s="69">
        <v>30</v>
      </c>
      <c r="T68" s="69">
        <v>37</v>
      </c>
      <c r="U68" s="69">
        <v>19</v>
      </c>
      <c r="V68" s="84">
        <v>-7</v>
      </c>
    </row>
    <row r="69" spans="2:22" ht="18" customHeight="1">
      <c r="B69" s="83">
        <v>6</v>
      </c>
      <c r="C69" s="42" t="s">
        <v>121</v>
      </c>
      <c r="D69" s="69">
        <v>14</v>
      </c>
      <c r="E69" s="69">
        <v>4</v>
      </c>
      <c r="F69" s="69">
        <v>2</v>
      </c>
      <c r="G69" s="69">
        <v>8</v>
      </c>
      <c r="H69" s="69">
        <v>27</v>
      </c>
      <c r="I69" s="69">
        <v>32</v>
      </c>
      <c r="J69" s="69">
        <v>14</v>
      </c>
      <c r="K69" s="84">
        <v>-5</v>
      </c>
      <c r="L69" s="79"/>
      <c r="M69" s="83">
        <v>6</v>
      </c>
      <c r="N69" s="42" t="s">
        <v>134</v>
      </c>
      <c r="O69" s="69">
        <v>14</v>
      </c>
      <c r="P69" s="69">
        <v>4</v>
      </c>
      <c r="Q69" s="69">
        <v>2</v>
      </c>
      <c r="R69" s="69">
        <v>8</v>
      </c>
      <c r="S69" s="69">
        <v>27</v>
      </c>
      <c r="T69" s="69">
        <v>39</v>
      </c>
      <c r="U69" s="69">
        <v>8</v>
      </c>
      <c r="V69" s="84">
        <v>-12</v>
      </c>
    </row>
    <row r="70" spans="2:22" ht="18" customHeight="1">
      <c r="B70" s="83">
        <v>7</v>
      </c>
      <c r="C70" s="42" t="s">
        <v>119</v>
      </c>
      <c r="D70" s="69">
        <v>14</v>
      </c>
      <c r="E70" s="69">
        <v>4</v>
      </c>
      <c r="F70" s="69">
        <v>1</v>
      </c>
      <c r="G70" s="69">
        <v>9</v>
      </c>
      <c r="H70" s="69">
        <v>23</v>
      </c>
      <c r="I70" s="69">
        <v>52</v>
      </c>
      <c r="J70" s="69">
        <v>13</v>
      </c>
      <c r="K70" s="84">
        <v>-29</v>
      </c>
      <c r="L70" s="79"/>
      <c r="M70" s="83">
        <v>7</v>
      </c>
      <c r="N70" s="42" t="s">
        <v>133</v>
      </c>
      <c r="O70" s="69">
        <v>14</v>
      </c>
      <c r="P70" s="69">
        <v>3</v>
      </c>
      <c r="Q70" s="69">
        <v>1</v>
      </c>
      <c r="R70" s="69">
        <v>10</v>
      </c>
      <c r="S70" s="69">
        <v>19</v>
      </c>
      <c r="T70" s="69">
        <v>52</v>
      </c>
      <c r="U70" s="69">
        <v>7</v>
      </c>
      <c r="V70" s="84">
        <v>-33</v>
      </c>
    </row>
    <row r="71" spans="2:22" ht="18" customHeight="1">
      <c r="B71" s="83">
        <v>8</v>
      </c>
      <c r="C71" s="42" t="s">
        <v>44</v>
      </c>
      <c r="D71" s="69">
        <v>14</v>
      </c>
      <c r="E71" s="69">
        <v>3</v>
      </c>
      <c r="F71" s="69">
        <v>2</v>
      </c>
      <c r="G71" s="69">
        <v>9</v>
      </c>
      <c r="H71" s="69">
        <v>26</v>
      </c>
      <c r="I71" s="69">
        <v>54</v>
      </c>
      <c r="J71" s="69">
        <v>11</v>
      </c>
      <c r="K71" s="84">
        <v>-28</v>
      </c>
      <c r="L71" s="70"/>
      <c r="M71" s="83">
        <v>8</v>
      </c>
      <c r="N71" s="42" t="s">
        <v>132</v>
      </c>
      <c r="O71" s="69">
        <v>14</v>
      </c>
      <c r="P71" s="69">
        <v>0</v>
      </c>
      <c r="Q71" s="69">
        <v>0</v>
      </c>
      <c r="R71" s="69">
        <v>14</v>
      </c>
      <c r="S71" s="69">
        <v>1</v>
      </c>
      <c r="T71" s="69">
        <v>64</v>
      </c>
      <c r="U71" s="69">
        <v>-6</v>
      </c>
      <c r="V71" s="84">
        <v>-63</v>
      </c>
    </row>
    <row r="72" spans="2:22" ht="18" customHeight="1">
      <c r="B72" s="114"/>
      <c r="C72" s="103"/>
      <c r="D72" s="69">
        <f aca="true" t="shared" si="8" ref="D72:K72">SUM(D64:D71)</f>
        <v>112</v>
      </c>
      <c r="E72" s="69">
        <f t="shared" si="8"/>
        <v>45</v>
      </c>
      <c r="F72" s="69">
        <f t="shared" si="8"/>
        <v>22</v>
      </c>
      <c r="G72" s="69">
        <f t="shared" si="8"/>
        <v>45</v>
      </c>
      <c r="H72" s="69">
        <f t="shared" si="8"/>
        <v>271</v>
      </c>
      <c r="I72" s="69">
        <f t="shared" si="8"/>
        <v>273</v>
      </c>
      <c r="J72" s="69">
        <f t="shared" si="8"/>
        <v>157</v>
      </c>
      <c r="K72" s="84">
        <f t="shared" si="8"/>
        <v>-2</v>
      </c>
      <c r="L72" s="70"/>
      <c r="M72" s="83"/>
      <c r="N72" s="42"/>
      <c r="O72" s="69">
        <f aca="true" t="shared" si="9" ref="O72:V72">SUM(O64:O71)</f>
        <v>112</v>
      </c>
      <c r="P72" s="69">
        <f t="shared" si="9"/>
        <v>51</v>
      </c>
      <c r="Q72" s="69">
        <f t="shared" si="9"/>
        <v>10</v>
      </c>
      <c r="R72" s="69">
        <f t="shared" si="9"/>
        <v>51</v>
      </c>
      <c r="S72" s="69">
        <f t="shared" si="9"/>
        <v>263</v>
      </c>
      <c r="T72" s="69">
        <f t="shared" si="9"/>
        <v>263</v>
      </c>
      <c r="U72" s="69">
        <f t="shared" si="9"/>
        <v>148</v>
      </c>
      <c r="V72" s="84">
        <f t="shared" si="9"/>
        <v>0</v>
      </c>
    </row>
    <row r="73" spans="2:22" ht="17.25" customHeight="1">
      <c r="B73" s="115"/>
      <c r="C73" s="116"/>
      <c r="D73" s="117"/>
      <c r="E73" s="117"/>
      <c r="F73" s="117"/>
      <c r="G73" s="117"/>
      <c r="H73" s="117"/>
      <c r="I73" s="117"/>
      <c r="J73" s="117"/>
      <c r="K73" s="118"/>
      <c r="L73" s="70"/>
      <c r="M73" s="187" t="s">
        <v>171</v>
      </c>
      <c r="N73" s="159"/>
      <c r="O73" s="159"/>
      <c r="P73" s="159"/>
      <c r="Q73" s="159"/>
      <c r="R73" s="159"/>
      <c r="S73" s="159"/>
      <c r="T73" s="159"/>
      <c r="U73" s="159"/>
      <c r="V73" s="188"/>
    </row>
    <row r="74" spans="2:22" ht="32.25" customHeight="1" thickBot="1">
      <c r="B74" s="104"/>
      <c r="C74" s="105"/>
      <c r="D74" s="105"/>
      <c r="E74" s="105"/>
      <c r="F74" s="105"/>
      <c r="G74" s="105"/>
      <c r="H74" s="105"/>
      <c r="I74" s="105"/>
      <c r="J74" s="105"/>
      <c r="K74" s="106"/>
      <c r="L74" s="70"/>
      <c r="M74" s="184" t="s">
        <v>202</v>
      </c>
      <c r="N74" s="185"/>
      <c r="O74" s="185"/>
      <c r="P74" s="185"/>
      <c r="Q74" s="185"/>
      <c r="R74" s="185"/>
      <c r="S74" s="185"/>
      <c r="T74" s="185"/>
      <c r="U74" s="185"/>
      <c r="V74" s="186"/>
    </row>
    <row r="75" spans="13:22" ht="13.5" thickBot="1">
      <c r="M75" s="181" t="s">
        <v>215</v>
      </c>
      <c r="N75" s="182"/>
      <c r="O75" s="182"/>
      <c r="P75" s="182"/>
      <c r="Q75" s="182"/>
      <c r="R75" s="182"/>
      <c r="S75" s="182"/>
      <c r="T75" s="182"/>
      <c r="U75" s="182"/>
      <c r="V75" s="183"/>
    </row>
  </sheetData>
  <sheetProtection/>
  <mergeCells count="22">
    <mergeCell ref="B2:V2"/>
    <mergeCell ref="B4:K4"/>
    <mergeCell ref="M4:V4"/>
    <mergeCell ref="B16:K16"/>
    <mergeCell ref="B18:K18"/>
    <mergeCell ref="B32:K32"/>
    <mergeCell ref="B46:K46"/>
    <mergeCell ref="M46:V46"/>
    <mergeCell ref="M60:V60"/>
    <mergeCell ref="B30:K30"/>
    <mergeCell ref="B62:K62"/>
    <mergeCell ref="M73:V73"/>
    <mergeCell ref="B44:K44"/>
    <mergeCell ref="M32:V32"/>
    <mergeCell ref="M59:V59"/>
    <mergeCell ref="M58:V58"/>
    <mergeCell ref="M62:V62"/>
    <mergeCell ref="M43:V43"/>
    <mergeCell ref="M30:V30"/>
    <mergeCell ref="M18:V18"/>
    <mergeCell ref="M75:V75"/>
    <mergeCell ref="M74:V74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A1:P169"/>
  <sheetViews>
    <sheetView workbookViewId="0" topLeftCell="A1">
      <selection activeCell="A9" sqref="A9:J9"/>
    </sheetView>
  </sheetViews>
  <sheetFormatPr defaultColWidth="0" defaultRowHeight="12.75" customHeight="1" zeroHeight="1"/>
  <cols>
    <col min="1" max="1" width="11.875" style="65" customWidth="1"/>
    <col min="2" max="2" width="22.25390625" style="65" bestFit="1" customWidth="1"/>
    <col min="3" max="3" width="10.125" style="65" bestFit="1" customWidth="1"/>
    <col min="4" max="4" width="9.125" style="65" customWidth="1"/>
    <col min="5" max="5" width="11.625" style="65" bestFit="1" customWidth="1"/>
    <col min="6" max="9" width="9.125" style="65" customWidth="1"/>
    <col min="10" max="10" width="8.75390625" style="65" customWidth="1"/>
    <col min="11" max="12" width="5.75390625" style="65" customWidth="1"/>
    <col min="13" max="16384" width="0" style="65" hidden="1" customWidth="1"/>
  </cols>
  <sheetData>
    <row r="1" spans="1:12" s="3" customFormat="1" ht="12.7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9"/>
      <c r="L1" s="9"/>
    </row>
    <row r="2" spans="1:12" s="3" customFormat="1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9"/>
      <c r="L2" s="9"/>
    </row>
    <row r="3" spans="1:12" s="3" customFormat="1" ht="12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9"/>
      <c r="L3" s="9"/>
    </row>
    <row r="4" spans="1:12" s="3" customFormat="1" ht="12.7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9"/>
      <c r="L4" s="9"/>
    </row>
    <row r="5" spans="1:12" s="3" customFormat="1" ht="12.7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9"/>
      <c r="L5" s="9"/>
    </row>
    <row r="6" spans="1:12" s="3" customFormat="1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9"/>
      <c r="L6" s="9"/>
    </row>
    <row r="7" spans="1:12" s="3" customFormat="1" ht="12.7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9"/>
      <c r="L7" s="9"/>
    </row>
    <row r="8" spans="1:12" s="3" customFormat="1" ht="63.75" customHeight="1" thickBo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9"/>
      <c r="L8" s="9"/>
    </row>
    <row r="9" spans="1:12" s="3" customFormat="1" ht="27.75" customHeight="1" thickBot="1">
      <c r="A9" s="154" t="s">
        <v>58</v>
      </c>
      <c r="B9" s="155"/>
      <c r="C9" s="155"/>
      <c r="D9" s="155"/>
      <c r="E9" s="155"/>
      <c r="F9" s="155"/>
      <c r="G9" s="155"/>
      <c r="H9" s="155"/>
      <c r="I9" s="155"/>
      <c r="J9" s="156"/>
      <c r="K9" s="9"/>
      <c r="L9" s="9"/>
    </row>
    <row r="10" spans="1:10" s="7" customFormat="1" ht="12.7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3" s="27" customFormat="1" ht="16.5" customHeight="1">
      <c r="A11" s="157" t="s">
        <v>0</v>
      </c>
      <c r="B11" s="158"/>
      <c r="C11" s="158"/>
      <c r="D11" s="158"/>
      <c r="E11" s="158"/>
      <c r="F11" s="158"/>
      <c r="G11" s="158"/>
      <c r="H11" s="158"/>
      <c r="I11" s="158"/>
      <c r="J11" s="158"/>
      <c r="K11" s="7"/>
      <c r="L11" s="7"/>
      <c r="M11" s="28"/>
    </row>
    <row r="12" spans="1:12" s="27" customFormat="1" ht="15.75">
      <c r="A12" s="12" t="s">
        <v>1</v>
      </c>
      <c r="B12" s="13" t="s">
        <v>2</v>
      </c>
      <c r="C12" s="14" t="s">
        <v>3</v>
      </c>
      <c r="D12" s="14" t="s">
        <v>4</v>
      </c>
      <c r="E12" s="14" t="s">
        <v>5</v>
      </c>
      <c r="F12" s="14" t="s">
        <v>6</v>
      </c>
      <c r="G12" s="14" t="s">
        <v>7</v>
      </c>
      <c r="H12" s="14" t="s">
        <v>8</v>
      </c>
      <c r="I12" s="14" t="s">
        <v>9</v>
      </c>
      <c r="J12" s="14" t="s">
        <v>10</v>
      </c>
      <c r="K12" s="7"/>
      <c r="L12" s="7"/>
    </row>
    <row r="13" spans="1:16" s="27" customFormat="1" ht="26.25" customHeight="1">
      <c r="A13" s="41">
        <v>1</v>
      </c>
      <c r="B13" s="46" t="s">
        <v>60</v>
      </c>
      <c r="C13" s="48">
        <v>16</v>
      </c>
      <c r="D13" s="48">
        <v>12</v>
      </c>
      <c r="E13" s="48">
        <v>1</v>
      </c>
      <c r="F13" s="48">
        <v>3</v>
      </c>
      <c r="G13" s="48">
        <v>46</v>
      </c>
      <c r="H13" s="48">
        <v>25</v>
      </c>
      <c r="I13" s="48">
        <v>37</v>
      </c>
      <c r="J13" s="48">
        <v>21</v>
      </c>
      <c r="K13" s="7"/>
      <c r="L13" s="7"/>
      <c r="M13" s="29"/>
      <c r="N13" s="29"/>
      <c r="O13" s="30"/>
      <c r="P13" s="29"/>
    </row>
    <row r="14" spans="1:16" s="27" customFormat="1" ht="26.25" customHeight="1">
      <c r="A14" s="41">
        <v>2</v>
      </c>
      <c r="B14" s="47" t="s">
        <v>64</v>
      </c>
      <c r="C14" s="48">
        <v>16</v>
      </c>
      <c r="D14" s="48">
        <v>11</v>
      </c>
      <c r="E14" s="48">
        <v>3</v>
      </c>
      <c r="F14" s="48">
        <v>2</v>
      </c>
      <c r="G14" s="48">
        <v>51</v>
      </c>
      <c r="H14" s="48">
        <v>18</v>
      </c>
      <c r="I14" s="48">
        <v>36</v>
      </c>
      <c r="J14" s="48">
        <v>33</v>
      </c>
      <c r="K14" s="7"/>
      <c r="L14" s="7"/>
      <c r="M14" s="29"/>
      <c r="N14" s="29"/>
      <c r="O14" s="30"/>
      <c r="P14" s="29"/>
    </row>
    <row r="15" spans="1:12" s="27" customFormat="1" ht="26.25" customHeight="1">
      <c r="A15" s="41">
        <v>3</v>
      </c>
      <c r="B15" s="47" t="s">
        <v>65</v>
      </c>
      <c r="C15" s="48">
        <v>16</v>
      </c>
      <c r="D15" s="48">
        <v>10</v>
      </c>
      <c r="E15" s="48">
        <v>3</v>
      </c>
      <c r="F15" s="48">
        <v>3</v>
      </c>
      <c r="G15" s="48">
        <v>37</v>
      </c>
      <c r="H15" s="48">
        <v>20</v>
      </c>
      <c r="I15" s="48">
        <v>33</v>
      </c>
      <c r="J15" s="48">
        <v>17</v>
      </c>
      <c r="K15" s="7"/>
      <c r="L15" s="7"/>
    </row>
    <row r="16" spans="1:12" s="27" customFormat="1" ht="26.25" customHeight="1">
      <c r="A16" s="41">
        <v>4</v>
      </c>
      <c r="B16" s="42" t="s">
        <v>174</v>
      </c>
      <c r="C16" s="48">
        <v>16</v>
      </c>
      <c r="D16" s="48">
        <v>9</v>
      </c>
      <c r="E16" s="48">
        <v>3</v>
      </c>
      <c r="F16" s="48">
        <v>4</v>
      </c>
      <c r="G16" s="48">
        <v>44</v>
      </c>
      <c r="H16" s="48">
        <v>30</v>
      </c>
      <c r="I16" s="48">
        <v>30</v>
      </c>
      <c r="J16" s="48">
        <v>14</v>
      </c>
      <c r="K16" s="7"/>
      <c r="L16" s="7"/>
    </row>
    <row r="17" spans="1:12" s="27" customFormat="1" ht="26.25" customHeight="1">
      <c r="A17" s="41">
        <v>5</v>
      </c>
      <c r="B17" s="46" t="s">
        <v>59</v>
      </c>
      <c r="C17" s="48">
        <v>16</v>
      </c>
      <c r="D17" s="48">
        <v>8</v>
      </c>
      <c r="E17" s="48">
        <v>5</v>
      </c>
      <c r="F17" s="48">
        <v>3</v>
      </c>
      <c r="G17" s="48">
        <v>43</v>
      </c>
      <c r="H17" s="48">
        <v>24</v>
      </c>
      <c r="I17" s="48">
        <v>29</v>
      </c>
      <c r="J17" s="48">
        <v>19</v>
      </c>
      <c r="K17" s="7"/>
      <c r="L17" s="7"/>
    </row>
    <row r="18" spans="1:12" s="27" customFormat="1" ht="26.25" customHeight="1">
      <c r="A18" s="41">
        <v>6</v>
      </c>
      <c r="B18" s="46" t="s">
        <v>63</v>
      </c>
      <c r="C18" s="48">
        <v>16</v>
      </c>
      <c r="D18" s="48">
        <v>4</v>
      </c>
      <c r="E18" s="48">
        <v>4</v>
      </c>
      <c r="F18" s="48">
        <v>8</v>
      </c>
      <c r="G18" s="48">
        <v>19</v>
      </c>
      <c r="H18" s="48">
        <v>24</v>
      </c>
      <c r="I18" s="48">
        <v>16</v>
      </c>
      <c r="J18" s="48">
        <v>-5</v>
      </c>
      <c r="K18" s="7"/>
      <c r="L18" s="7"/>
    </row>
    <row r="19" spans="1:12" s="27" customFormat="1" ht="26.25" customHeight="1">
      <c r="A19" s="41">
        <v>7</v>
      </c>
      <c r="B19" s="42" t="s">
        <v>61</v>
      </c>
      <c r="C19" s="48">
        <v>16</v>
      </c>
      <c r="D19" s="48">
        <v>3</v>
      </c>
      <c r="E19" s="48">
        <v>2</v>
      </c>
      <c r="F19" s="48">
        <v>11</v>
      </c>
      <c r="G19" s="48">
        <v>20</v>
      </c>
      <c r="H19" s="48">
        <v>42</v>
      </c>
      <c r="I19" s="48">
        <v>11</v>
      </c>
      <c r="J19" s="48">
        <v>-22</v>
      </c>
      <c r="K19" s="7"/>
      <c r="L19" s="7"/>
    </row>
    <row r="20" spans="1:12" s="27" customFormat="1" ht="26.25" customHeight="1">
      <c r="A20" s="41">
        <v>8</v>
      </c>
      <c r="B20" s="42" t="s">
        <v>179</v>
      </c>
      <c r="C20" s="48">
        <v>16</v>
      </c>
      <c r="D20" s="48">
        <v>2</v>
      </c>
      <c r="E20" s="48">
        <v>3</v>
      </c>
      <c r="F20" s="48">
        <v>11</v>
      </c>
      <c r="G20" s="48">
        <v>21</v>
      </c>
      <c r="H20" s="48">
        <v>38</v>
      </c>
      <c r="I20" s="48">
        <v>9</v>
      </c>
      <c r="J20" s="48">
        <v>-17</v>
      </c>
      <c r="K20" s="7"/>
      <c r="L20" s="7"/>
    </row>
    <row r="21" spans="1:12" s="27" customFormat="1" ht="26.25" customHeight="1">
      <c r="A21" s="41">
        <v>9</v>
      </c>
      <c r="B21" s="42" t="s">
        <v>62</v>
      </c>
      <c r="C21" s="48">
        <v>16</v>
      </c>
      <c r="D21" s="48">
        <v>1</v>
      </c>
      <c r="E21" s="48">
        <v>0</v>
      </c>
      <c r="F21" s="48">
        <v>15</v>
      </c>
      <c r="G21" s="48">
        <v>18</v>
      </c>
      <c r="H21" s="48">
        <v>77</v>
      </c>
      <c r="I21" s="48">
        <v>3</v>
      </c>
      <c r="J21" s="48">
        <v>-59</v>
      </c>
      <c r="K21" s="7"/>
      <c r="L21" s="7"/>
    </row>
    <row r="22" spans="1:12" s="27" customFormat="1" ht="26.25" customHeight="1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7"/>
      <c r="L22" s="7"/>
    </row>
    <row r="23" spans="1:16" s="27" customFormat="1" ht="26.25" customHeight="1">
      <c r="A23" s="197"/>
      <c r="B23" s="198"/>
      <c r="C23" s="119"/>
      <c r="D23" s="119"/>
      <c r="E23" s="119"/>
      <c r="F23" s="119"/>
      <c r="G23" s="119"/>
      <c r="H23" s="119"/>
      <c r="I23" s="119"/>
      <c r="J23" s="119"/>
      <c r="K23" s="7"/>
      <c r="L23" s="7"/>
      <c r="M23" s="29"/>
      <c r="N23" s="29"/>
      <c r="O23" s="30"/>
      <c r="P23" s="29"/>
    </row>
    <row r="24" spans="1:12" s="3" customFormat="1" ht="15.75" customHeight="1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0"/>
      <c r="L24" s="10"/>
    </row>
    <row r="25" spans="1:12" s="3" customFormat="1" ht="15.75" customHeight="1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0"/>
      <c r="L25" s="10"/>
    </row>
    <row r="26" spans="1:12" s="3" customFormat="1" ht="15.75" customHeight="1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0"/>
      <c r="L26" s="10"/>
    </row>
    <row r="27" spans="1:12" s="3" customFormat="1" ht="15.75" customHeight="1" thickBot="1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0"/>
      <c r="L27" s="10"/>
    </row>
    <row r="28" spans="1:12" s="4" customFormat="1" ht="18.75" customHeight="1" thickBot="1">
      <c r="A28" s="149" t="s">
        <v>12</v>
      </c>
      <c r="B28" s="150"/>
      <c r="C28" s="150"/>
      <c r="D28" s="150"/>
      <c r="E28" s="150"/>
      <c r="F28" s="150"/>
      <c r="G28" s="150"/>
      <c r="H28" s="150"/>
      <c r="I28" s="150"/>
      <c r="J28" s="151"/>
      <c r="K28" s="7"/>
      <c r="L28" s="7"/>
    </row>
    <row r="29" spans="1:12" s="4" customFormat="1" ht="18.75" customHeight="1">
      <c r="A29" s="152" t="s">
        <v>13</v>
      </c>
      <c r="B29" s="152"/>
      <c r="C29" s="152"/>
      <c r="D29" s="152"/>
      <c r="E29" s="152"/>
      <c r="F29" s="152"/>
      <c r="G29" s="152"/>
      <c r="H29" s="152"/>
      <c r="I29" s="152"/>
      <c r="J29" s="152"/>
      <c r="K29" s="7"/>
      <c r="L29" s="7"/>
    </row>
    <row r="30" spans="1:12" s="3" customFormat="1" ht="12.75">
      <c r="A30" s="15" t="s">
        <v>14</v>
      </c>
      <c r="B30" s="15" t="s">
        <v>15</v>
      </c>
      <c r="C30" s="15" t="s">
        <v>16</v>
      </c>
      <c r="D30" s="15" t="s">
        <v>17</v>
      </c>
      <c r="E30" s="146" t="s">
        <v>18</v>
      </c>
      <c r="F30" s="146"/>
      <c r="G30" s="146" t="s">
        <v>19</v>
      </c>
      <c r="H30" s="146"/>
      <c r="I30" s="146" t="s">
        <v>20</v>
      </c>
      <c r="J30" s="146"/>
      <c r="K30" s="9"/>
      <c r="L30" s="9"/>
    </row>
    <row r="31" spans="1:12" s="4" customFormat="1" ht="18.75" customHeight="1">
      <c r="A31" s="18">
        <v>45171</v>
      </c>
      <c r="B31" s="19" t="s">
        <v>143</v>
      </c>
      <c r="C31" s="18" t="s">
        <v>136</v>
      </c>
      <c r="D31" s="19" t="s">
        <v>139</v>
      </c>
      <c r="E31" s="144" t="str">
        <f>B166</f>
        <v>ALTINOKSPOR</v>
      </c>
      <c r="F31" s="144"/>
      <c r="G31" s="144" t="str">
        <f>B159</f>
        <v>NİLÜFER ALTINŞEHİR </v>
      </c>
      <c r="H31" s="144"/>
      <c r="I31" s="19">
        <v>0</v>
      </c>
      <c r="J31" s="19">
        <v>0</v>
      </c>
      <c r="K31" s="7"/>
      <c r="L31" s="7"/>
    </row>
    <row r="32" spans="1:12" s="4" customFormat="1" ht="18.75" customHeight="1">
      <c r="A32" s="18">
        <v>45171</v>
      </c>
      <c r="B32" s="19" t="s">
        <v>144</v>
      </c>
      <c r="C32" s="19" t="s">
        <v>136</v>
      </c>
      <c r="D32" s="19" t="s">
        <v>137</v>
      </c>
      <c r="E32" s="144" t="str">
        <f>B160</f>
        <v>H.D.OSMANGAZİSPOR</v>
      </c>
      <c r="F32" s="144"/>
      <c r="G32" s="144" t="str">
        <f>B165</f>
        <v>NİLÜFER KIZILCIKLISPOR</v>
      </c>
      <c r="H32" s="144"/>
      <c r="I32" s="19">
        <v>3</v>
      </c>
      <c r="J32" s="19">
        <v>6</v>
      </c>
      <c r="K32" s="7"/>
      <c r="L32" s="7"/>
    </row>
    <row r="33" spans="1:12" s="4" customFormat="1" ht="18.75" customHeight="1">
      <c r="A33" s="18">
        <v>45171</v>
      </c>
      <c r="B33" s="19" t="s">
        <v>145</v>
      </c>
      <c r="C33" s="19" t="s">
        <v>136</v>
      </c>
      <c r="D33" s="19" t="s">
        <v>137</v>
      </c>
      <c r="E33" s="144" t="str">
        <f>B164</f>
        <v>ORHANGAZİ G.BİR.</v>
      </c>
      <c r="F33" s="144"/>
      <c r="G33" s="144" t="str">
        <f>B161</f>
        <v>ORHANGAZİ FUT.KLB.</v>
      </c>
      <c r="H33" s="144"/>
      <c r="I33" s="19">
        <v>0</v>
      </c>
      <c r="J33" s="19">
        <v>0</v>
      </c>
      <c r="K33" s="7"/>
      <c r="L33" s="7"/>
    </row>
    <row r="34" spans="1:12" s="4" customFormat="1" ht="18.75" customHeight="1">
      <c r="A34" s="18">
        <v>45171</v>
      </c>
      <c r="B34" s="19" t="s">
        <v>143</v>
      </c>
      <c r="C34" s="19" t="s">
        <v>136</v>
      </c>
      <c r="D34" s="19" t="s">
        <v>137</v>
      </c>
      <c r="E34" s="139" t="str">
        <f>B162</f>
        <v>NİLÜFER SPOR  1987</v>
      </c>
      <c r="F34" s="140"/>
      <c r="G34" s="139" t="str">
        <f>B163</f>
        <v>YILDIRIM AYYILDIZSPOR</v>
      </c>
      <c r="H34" s="140"/>
      <c r="I34" s="19">
        <v>2</v>
      </c>
      <c r="J34" s="19">
        <v>1</v>
      </c>
      <c r="K34" s="7"/>
      <c r="L34" s="7"/>
    </row>
    <row r="35" spans="1:12" s="4" customFormat="1" ht="18.75" customHeight="1">
      <c r="A35" s="19"/>
      <c r="B35" s="19"/>
      <c r="C35" s="19"/>
      <c r="D35" s="19"/>
      <c r="E35" s="139" t="str">
        <f>B167</f>
        <v>MİLLET GÖÇMENSPOR</v>
      </c>
      <c r="F35" s="140"/>
      <c r="G35" s="139" t="str">
        <f>B168</f>
        <v>BAY</v>
      </c>
      <c r="H35" s="140"/>
      <c r="I35" s="19"/>
      <c r="J35" s="19"/>
      <c r="K35" s="7"/>
      <c r="L35" s="7"/>
    </row>
    <row r="36" spans="1:12" s="4" customFormat="1" ht="18.75" customHeight="1">
      <c r="A36" s="145" t="s">
        <v>21</v>
      </c>
      <c r="B36" s="145"/>
      <c r="C36" s="145"/>
      <c r="D36" s="145"/>
      <c r="E36" s="145"/>
      <c r="F36" s="145"/>
      <c r="G36" s="145"/>
      <c r="H36" s="145"/>
      <c r="I36" s="145"/>
      <c r="J36" s="145"/>
      <c r="K36" s="7"/>
      <c r="L36" s="7"/>
    </row>
    <row r="37" spans="1:12" s="3" customFormat="1" ht="12.75">
      <c r="A37" s="15" t="s">
        <v>14</v>
      </c>
      <c r="B37" s="15" t="s">
        <v>15</v>
      </c>
      <c r="C37" s="15" t="s">
        <v>16</v>
      </c>
      <c r="D37" s="15" t="s">
        <v>17</v>
      </c>
      <c r="E37" s="146" t="s">
        <v>18</v>
      </c>
      <c r="F37" s="146"/>
      <c r="G37" s="146" t="s">
        <v>19</v>
      </c>
      <c r="H37" s="146"/>
      <c r="I37" s="146" t="s">
        <v>20</v>
      </c>
      <c r="J37" s="146"/>
      <c r="K37" s="9"/>
      <c r="L37" s="9"/>
    </row>
    <row r="38" spans="1:12" s="4" customFormat="1" ht="18.75" customHeight="1">
      <c r="A38" s="18">
        <v>45173</v>
      </c>
      <c r="B38" s="19" t="s">
        <v>144</v>
      </c>
      <c r="C38" s="18" t="s">
        <v>142</v>
      </c>
      <c r="D38" s="19" t="s">
        <v>137</v>
      </c>
      <c r="E38" s="144" t="str">
        <f>B165</f>
        <v>NİLÜFER KIZILCIKLISPOR</v>
      </c>
      <c r="F38" s="144"/>
      <c r="G38" s="144" t="str">
        <f>B167</f>
        <v>MİLLET GÖÇMENSPOR</v>
      </c>
      <c r="H38" s="144"/>
      <c r="I38" s="19">
        <v>3</v>
      </c>
      <c r="J38" s="19">
        <v>0</v>
      </c>
      <c r="K38" s="7"/>
      <c r="L38" s="7"/>
    </row>
    <row r="39" spans="1:12" s="4" customFormat="1" ht="18.75" customHeight="1">
      <c r="A39" s="18">
        <v>45173</v>
      </c>
      <c r="B39" s="19" t="s">
        <v>146</v>
      </c>
      <c r="C39" s="19" t="s">
        <v>142</v>
      </c>
      <c r="D39" s="19" t="s">
        <v>139</v>
      </c>
      <c r="E39" s="144" t="str">
        <f>B159</f>
        <v>NİLÜFER ALTINŞEHİR </v>
      </c>
      <c r="F39" s="144"/>
      <c r="G39" s="144" t="str">
        <f>B164</f>
        <v>ORHANGAZİ G.BİR.</v>
      </c>
      <c r="H39" s="144"/>
      <c r="I39" s="19">
        <v>0</v>
      </c>
      <c r="J39" s="19">
        <v>2</v>
      </c>
      <c r="K39" s="7"/>
      <c r="L39" s="7"/>
    </row>
    <row r="40" spans="1:12" s="4" customFormat="1" ht="18.75" customHeight="1">
      <c r="A40" s="18">
        <v>45173</v>
      </c>
      <c r="B40" s="19" t="s">
        <v>147</v>
      </c>
      <c r="C40" s="19" t="s">
        <v>142</v>
      </c>
      <c r="D40" s="19" t="s">
        <v>137</v>
      </c>
      <c r="E40" s="144" t="str">
        <f>B163</f>
        <v>YILDIRIM AYYILDIZSPOR</v>
      </c>
      <c r="F40" s="144"/>
      <c r="G40" s="144" t="str">
        <f>B160</f>
        <v>H.D.OSMANGAZİSPOR</v>
      </c>
      <c r="H40" s="144"/>
      <c r="I40" s="19">
        <v>3</v>
      </c>
      <c r="J40" s="19">
        <v>8</v>
      </c>
      <c r="K40" s="7"/>
      <c r="L40" s="7"/>
    </row>
    <row r="41" spans="1:12" s="4" customFormat="1" ht="18.75" customHeight="1">
      <c r="A41" s="18">
        <v>45173</v>
      </c>
      <c r="B41" s="19" t="s">
        <v>145</v>
      </c>
      <c r="C41" s="19" t="s">
        <v>142</v>
      </c>
      <c r="D41" s="19" t="s">
        <v>148</v>
      </c>
      <c r="E41" s="139" t="str">
        <f>B161</f>
        <v>ORHANGAZİ FUT.KLB.</v>
      </c>
      <c r="F41" s="140"/>
      <c r="G41" s="139" t="str">
        <f>B162</f>
        <v>NİLÜFER SPOR  1987</v>
      </c>
      <c r="H41" s="140"/>
      <c r="I41" s="19">
        <v>4</v>
      </c>
      <c r="J41" s="19">
        <v>2</v>
      </c>
      <c r="K41" s="7"/>
      <c r="L41" s="7"/>
    </row>
    <row r="42" spans="1:12" s="4" customFormat="1" ht="18.75" customHeight="1">
      <c r="A42" s="19"/>
      <c r="B42" s="19"/>
      <c r="C42" s="19"/>
      <c r="D42" s="19"/>
      <c r="E42" s="139" t="str">
        <f>B166</f>
        <v>ALTINOKSPOR</v>
      </c>
      <c r="F42" s="140"/>
      <c r="G42" s="139" t="str">
        <f>B168</f>
        <v>BAY</v>
      </c>
      <c r="H42" s="140"/>
      <c r="I42" s="19"/>
      <c r="J42" s="19"/>
      <c r="K42" s="7"/>
      <c r="L42" s="7"/>
    </row>
    <row r="43" spans="1:12" s="4" customFormat="1" ht="18.75" customHeight="1">
      <c r="A43" s="145" t="s">
        <v>22</v>
      </c>
      <c r="B43" s="145"/>
      <c r="C43" s="145"/>
      <c r="D43" s="145"/>
      <c r="E43" s="145"/>
      <c r="F43" s="145"/>
      <c r="G43" s="145"/>
      <c r="H43" s="145"/>
      <c r="I43" s="145"/>
      <c r="J43" s="145"/>
      <c r="K43" s="7"/>
      <c r="L43" s="7"/>
    </row>
    <row r="44" spans="1:12" s="3" customFormat="1" ht="12.75">
      <c r="A44" s="15" t="s">
        <v>14</v>
      </c>
      <c r="B44" s="15" t="s">
        <v>15</v>
      </c>
      <c r="C44" s="15" t="s">
        <v>16</v>
      </c>
      <c r="D44" s="15" t="s">
        <v>17</v>
      </c>
      <c r="E44" s="146" t="s">
        <v>18</v>
      </c>
      <c r="F44" s="146"/>
      <c r="G44" s="146" t="s">
        <v>19</v>
      </c>
      <c r="H44" s="146"/>
      <c r="I44" s="146" t="s">
        <v>20</v>
      </c>
      <c r="J44" s="146"/>
      <c r="K44" s="9"/>
      <c r="L44" s="9"/>
    </row>
    <row r="45" spans="1:12" s="4" customFormat="1" ht="18.75" customHeight="1">
      <c r="A45" s="18">
        <v>45179</v>
      </c>
      <c r="B45" s="19" t="s">
        <v>145</v>
      </c>
      <c r="C45" s="18" t="s">
        <v>176</v>
      </c>
      <c r="D45" s="19" t="s">
        <v>137</v>
      </c>
      <c r="E45" s="144" t="str">
        <f>B164</f>
        <v>ORHANGAZİ G.BİR.</v>
      </c>
      <c r="F45" s="144"/>
      <c r="G45" s="144" t="str">
        <f>B166</f>
        <v>ALTINOKSPOR</v>
      </c>
      <c r="H45" s="144"/>
      <c r="I45" s="19">
        <v>1</v>
      </c>
      <c r="J45" s="19">
        <v>0</v>
      </c>
      <c r="K45" s="7"/>
      <c r="L45" s="7"/>
    </row>
    <row r="46" spans="1:12" s="4" customFormat="1" ht="18.75" customHeight="1">
      <c r="A46" s="18">
        <v>45179</v>
      </c>
      <c r="B46" s="19" t="s">
        <v>153</v>
      </c>
      <c r="C46" s="19" t="s">
        <v>162</v>
      </c>
      <c r="D46" s="19" t="s">
        <v>139</v>
      </c>
      <c r="E46" s="144" t="str">
        <f>B167</f>
        <v>MİLLET GÖÇMENSPOR</v>
      </c>
      <c r="F46" s="144"/>
      <c r="G46" s="144" t="str">
        <f>B163</f>
        <v>YILDIRIM AYYILDIZSPOR</v>
      </c>
      <c r="H46" s="144"/>
      <c r="I46" s="19">
        <v>4</v>
      </c>
      <c r="J46" s="19">
        <v>0</v>
      </c>
      <c r="K46" s="7"/>
      <c r="L46" s="7"/>
    </row>
    <row r="47" spans="1:12" s="4" customFormat="1" ht="18.75" customHeight="1">
      <c r="A47" s="18">
        <v>45179</v>
      </c>
      <c r="B47" s="19" t="s">
        <v>143</v>
      </c>
      <c r="C47" s="19" t="s">
        <v>162</v>
      </c>
      <c r="D47" s="19" t="s">
        <v>139</v>
      </c>
      <c r="E47" s="144" t="str">
        <f>B162</f>
        <v>NİLÜFER SPOR  1987</v>
      </c>
      <c r="F47" s="144"/>
      <c r="G47" s="144" t="str">
        <f>B159</f>
        <v>NİLÜFER ALTINŞEHİR </v>
      </c>
      <c r="H47" s="144"/>
      <c r="I47" s="19">
        <v>1</v>
      </c>
      <c r="J47" s="19">
        <v>1</v>
      </c>
      <c r="K47" s="7"/>
      <c r="L47" s="7"/>
    </row>
    <row r="48" spans="1:12" s="4" customFormat="1" ht="18.75" customHeight="1">
      <c r="A48" s="18">
        <v>45179</v>
      </c>
      <c r="B48" s="19" t="s">
        <v>144</v>
      </c>
      <c r="C48" s="19" t="s">
        <v>162</v>
      </c>
      <c r="D48" s="19" t="s">
        <v>137</v>
      </c>
      <c r="E48" s="139" t="str">
        <f>B160</f>
        <v>H.D.OSMANGAZİSPOR</v>
      </c>
      <c r="F48" s="140"/>
      <c r="G48" s="139" t="str">
        <f>B161</f>
        <v>ORHANGAZİ FUT.KLB.</v>
      </c>
      <c r="H48" s="140"/>
      <c r="I48" s="19">
        <v>1</v>
      </c>
      <c r="J48" s="19">
        <v>0</v>
      </c>
      <c r="K48" s="7"/>
      <c r="L48" s="7"/>
    </row>
    <row r="49" spans="1:12" s="4" customFormat="1" ht="18.75" customHeight="1">
      <c r="A49" s="19"/>
      <c r="B49" s="19"/>
      <c r="C49" s="19"/>
      <c r="D49" s="19"/>
      <c r="E49" s="139" t="str">
        <f>B165</f>
        <v>NİLÜFER KIZILCIKLISPOR</v>
      </c>
      <c r="F49" s="140"/>
      <c r="G49" s="139" t="str">
        <f>B168</f>
        <v>BAY</v>
      </c>
      <c r="H49" s="140"/>
      <c r="I49" s="19"/>
      <c r="J49" s="19"/>
      <c r="K49" s="7"/>
      <c r="L49" s="7"/>
    </row>
    <row r="50" spans="1:12" s="4" customFormat="1" ht="18.75" customHeight="1">
      <c r="A50" s="145" t="s">
        <v>24</v>
      </c>
      <c r="B50" s="145"/>
      <c r="C50" s="145"/>
      <c r="D50" s="145"/>
      <c r="E50" s="145"/>
      <c r="F50" s="145"/>
      <c r="G50" s="145"/>
      <c r="H50" s="145"/>
      <c r="I50" s="145"/>
      <c r="J50" s="145"/>
      <c r="K50" s="7"/>
      <c r="L50" s="7"/>
    </row>
    <row r="51" spans="1:12" s="3" customFormat="1" ht="12.75">
      <c r="A51" s="15" t="s">
        <v>14</v>
      </c>
      <c r="B51" s="15" t="s">
        <v>15</v>
      </c>
      <c r="C51" s="15" t="s">
        <v>16</v>
      </c>
      <c r="D51" s="15" t="s">
        <v>17</v>
      </c>
      <c r="E51" s="146" t="s">
        <v>18</v>
      </c>
      <c r="F51" s="146"/>
      <c r="G51" s="146" t="s">
        <v>19</v>
      </c>
      <c r="H51" s="146"/>
      <c r="I51" s="146" t="s">
        <v>20</v>
      </c>
      <c r="J51" s="146"/>
      <c r="K51" s="9"/>
      <c r="L51" s="9"/>
    </row>
    <row r="52" spans="1:12" s="4" customFormat="1" ht="18.75" customHeight="1">
      <c r="A52" s="18">
        <v>45183</v>
      </c>
      <c r="B52" s="19" t="s">
        <v>147</v>
      </c>
      <c r="C52" s="18" t="s">
        <v>178</v>
      </c>
      <c r="D52" s="19" t="s">
        <v>137</v>
      </c>
      <c r="E52" s="144" t="str">
        <f>B163</f>
        <v>YILDIRIM AYYILDIZSPOR</v>
      </c>
      <c r="F52" s="144"/>
      <c r="G52" s="144" t="str">
        <f>B165</f>
        <v>NİLÜFER KIZILCIKLISPOR</v>
      </c>
      <c r="H52" s="144"/>
      <c r="I52" s="19">
        <v>1</v>
      </c>
      <c r="J52" s="19">
        <v>6</v>
      </c>
      <c r="K52" s="7"/>
      <c r="L52" s="7"/>
    </row>
    <row r="53" spans="1:12" s="4" customFormat="1" ht="18.75" customHeight="1">
      <c r="A53" s="18">
        <v>45183</v>
      </c>
      <c r="B53" s="19" t="s">
        <v>143</v>
      </c>
      <c r="C53" s="19" t="s">
        <v>178</v>
      </c>
      <c r="D53" s="19" t="s">
        <v>137</v>
      </c>
      <c r="E53" s="144" t="str">
        <f>B166</f>
        <v>ALTINOKSPOR</v>
      </c>
      <c r="F53" s="144"/>
      <c r="G53" s="144" t="str">
        <f>B162</f>
        <v>NİLÜFER SPOR  1987</v>
      </c>
      <c r="H53" s="144"/>
      <c r="I53" s="19">
        <v>3</v>
      </c>
      <c r="J53" s="19">
        <v>0</v>
      </c>
      <c r="K53" s="7"/>
      <c r="L53" s="7"/>
    </row>
    <row r="54" spans="1:12" s="4" customFormat="1" ht="18.75" customHeight="1">
      <c r="A54" s="18">
        <v>45183</v>
      </c>
      <c r="B54" s="19" t="s">
        <v>145</v>
      </c>
      <c r="C54" s="19" t="s">
        <v>178</v>
      </c>
      <c r="D54" s="19" t="s">
        <v>137</v>
      </c>
      <c r="E54" s="144" t="str">
        <f>B161</f>
        <v>ORHANGAZİ FUT.KLB.</v>
      </c>
      <c r="F54" s="144"/>
      <c r="G54" s="144" t="str">
        <f>B167</f>
        <v>MİLLET GÖÇMENSPOR</v>
      </c>
      <c r="H54" s="144"/>
      <c r="I54" s="19">
        <v>2</v>
      </c>
      <c r="J54" s="19">
        <v>1</v>
      </c>
      <c r="K54" s="7"/>
      <c r="L54" s="7"/>
    </row>
    <row r="55" spans="1:12" s="4" customFormat="1" ht="18.75" customHeight="1">
      <c r="A55" s="19" t="s">
        <v>180</v>
      </c>
      <c r="B55" s="19" t="s">
        <v>146</v>
      </c>
      <c r="C55" s="19" t="s">
        <v>178</v>
      </c>
      <c r="D55" s="19" t="s">
        <v>139</v>
      </c>
      <c r="E55" s="139" t="str">
        <f>B159</f>
        <v>NİLÜFER ALTINŞEHİR </v>
      </c>
      <c r="F55" s="140"/>
      <c r="G55" s="139" t="str">
        <f>B160</f>
        <v>H.D.OSMANGAZİSPOR</v>
      </c>
      <c r="H55" s="140"/>
      <c r="I55" s="19">
        <v>1</v>
      </c>
      <c r="J55" s="19">
        <v>1</v>
      </c>
      <c r="K55" s="7"/>
      <c r="L55" s="7"/>
    </row>
    <row r="56" spans="1:12" s="4" customFormat="1" ht="18.75" customHeight="1">
      <c r="A56" s="19"/>
      <c r="B56" s="19"/>
      <c r="C56" s="19"/>
      <c r="D56" s="19"/>
      <c r="E56" s="139" t="str">
        <f>B164</f>
        <v>ORHANGAZİ G.BİR.</v>
      </c>
      <c r="F56" s="140"/>
      <c r="G56" s="139" t="str">
        <f>B168</f>
        <v>BAY</v>
      </c>
      <c r="H56" s="140"/>
      <c r="I56" s="19"/>
      <c r="J56" s="19"/>
      <c r="K56" s="7"/>
      <c r="L56" s="7"/>
    </row>
    <row r="57" spans="1:12" s="4" customFormat="1" ht="18.75" customHeight="1">
      <c r="A57" s="145" t="s">
        <v>25</v>
      </c>
      <c r="B57" s="145"/>
      <c r="C57" s="145"/>
      <c r="D57" s="145"/>
      <c r="E57" s="145"/>
      <c r="F57" s="145"/>
      <c r="G57" s="145"/>
      <c r="H57" s="145"/>
      <c r="I57" s="145"/>
      <c r="J57" s="145"/>
      <c r="K57" s="7"/>
      <c r="L57" s="7"/>
    </row>
    <row r="58" spans="1:12" s="3" customFormat="1" ht="12.75">
      <c r="A58" s="15" t="s">
        <v>14</v>
      </c>
      <c r="B58" s="15" t="s">
        <v>15</v>
      </c>
      <c r="C58" s="15" t="s">
        <v>16</v>
      </c>
      <c r="D58" s="15" t="s">
        <v>17</v>
      </c>
      <c r="E58" s="146" t="s">
        <v>18</v>
      </c>
      <c r="F58" s="146"/>
      <c r="G58" s="146" t="s">
        <v>19</v>
      </c>
      <c r="H58" s="146"/>
      <c r="I58" s="146" t="s">
        <v>20</v>
      </c>
      <c r="J58" s="146"/>
      <c r="K58" s="9"/>
      <c r="L58" s="9"/>
    </row>
    <row r="59" spans="1:12" s="4" customFormat="1" ht="18.75" customHeight="1">
      <c r="A59" s="18">
        <v>45186</v>
      </c>
      <c r="B59" s="19" t="s">
        <v>150</v>
      </c>
      <c r="C59" s="18" t="s">
        <v>162</v>
      </c>
      <c r="D59" s="19" t="s">
        <v>164</v>
      </c>
      <c r="E59" s="144" t="str">
        <f>B162</f>
        <v>NİLÜFER SPOR  1987</v>
      </c>
      <c r="F59" s="144"/>
      <c r="G59" s="144" t="str">
        <f>B164</f>
        <v>ORHANGAZİ G.BİR.</v>
      </c>
      <c r="H59" s="144"/>
      <c r="I59" s="19">
        <v>0</v>
      </c>
      <c r="J59" s="19">
        <v>2</v>
      </c>
      <c r="K59" s="7"/>
      <c r="L59" s="7"/>
    </row>
    <row r="60" spans="1:12" s="4" customFormat="1" ht="18.75" customHeight="1">
      <c r="A60" s="18">
        <v>45186</v>
      </c>
      <c r="B60" s="19" t="s">
        <v>143</v>
      </c>
      <c r="C60" s="18" t="s">
        <v>162</v>
      </c>
      <c r="D60" s="19" t="s">
        <v>139</v>
      </c>
      <c r="E60" s="144" t="str">
        <f>B165</f>
        <v>NİLÜFER KIZILCIKLISPOR</v>
      </c>
      <c r="F60" s="144"/>
      <c r="G60" s="144" t="str">
        <f>B161</f>
        <v>ORHANGAZİ FUT.KLB.</v>
      </c>
      <c r="H60" s="144"/>
      <c r="I60" s="19">
        <v>3</v>
      </c>
      <c r="J60" s="19">
        <v>1</v>
      </c>
      <c r="K60" s="7"/>
      <c r="L60" s="7"/>
    </row>
    <row r="61" spans="1:12" s="4" customFormat="1" ht="18.75" customHeight="1">
      <c r="A61" s="18">
        <v>45186</v>
      </c>
      <c r="B61" s="19" t="s">
        <v>144</v>
      </c>
      <c r="C61" s="18" t="s">
        <v>162</v>
      </c>
      <c r="D61" s="19" t="s">
        <v>139</v>
      </c>
      <c r="E61" s="144" t="str">
        <f>B160</f>
        <v>H.D.OSMANGAZİSPOR</v>
      </c>
      <c r="F61" s="144"/>
      <c r="G61" s="144" t="str">
        <f>B166</f>
        <v>ALTINOKSPOR</v>
      </c>
      <c r="H61" s="144"/>
      <c r="I61" s="19">
        <v>4</v>
      </c>
      <c r="J61" s="19">
        <v>2</v>
      </c>
      <c r="K61" s="7"/>
      <c r="L61" s="7"/>
    </row>
    <row r="62" spans="1:12" s="4" customFormat="1" ht="18.75" customHeight="1">
      <c r="A62" s="18">
        <v>45186</v>
      </c>
      <c r="B62" s="19" t="s">
        <v>153</v>
      </c>
      <c r="C62" s="18" t="s">
        <v>162</v>
      </c>
      <c r="D62" s="19" t="s">
        <v>164</v>
      </c>
      <c r="E62" s="139" t="str">
        <f>B167</f>
        <v>MİLLET GÖÇMENSPOR</v>
      </c>
      <c r="F62" s="140"/>
      <c r="G62" s="139" t="str">
        <f>B159</f>
        <v>NİLÜFER ALTINŞEHİR </v>
      </c>
      <c r="H62" s="140"/>
      <c r="I62" s="19">
        <v>1</v>
      </c>
      <c r="J62" s="19">
        <v>2</v>
      </c>
      <c r="K62" s="7"/>
      <c r="L62" s="7"/>
    </row>
    <row r="63" spans="1:12" s="4" customFormat="1" ht="18.75" customHeight="1">
      <c r="A63" s="19"/>
      <c r="B63" s="19"/>
      <c r="C63" s="19"/>
      <c r="D63" s="19"/>
      <c r="E63" s="139" t="str">
        <f>B163</f>
        <v>YILDIRIM AYYILDIZSPOR</v>
      </c>
      <c r="F63" s="140"/>
      <c r="G63" s="139" t="str">
        <f>B168</f>
        <v>BAY</v>
      </c>
      <c r="H63" s="140"/>
      <c r="I63" s="19"/>
      <c r="J63" s="19"/>
      <c r="K63" s="7"/>
      <c r="L63" s="7"/>
    </row>
    <row r="64" spans="1:12" s="4" customFormat="1" ht="18.75" customHeight="1">
      <c r="A64" s="145" t="s">
        <v>29</v>
      </c>
      <c r="B64" s="145"/>
      <c r="C64" s="145"/>
      <c r="D64" s="145"/>
      <c r="E64" s="145"/>
      <c r="F64" s="145"/>
      <c r="G64" s="145"/>
      <c r="H64" s="145"/>
      <c r="I64" s="145"/>
      <c r="J64" s="145"/>
      <c r="K64" s="7"/>
      <c r="L64" s="7"/>
    </row>
    <row r="65" spans="1:12" s="3" customFormat="1" ht="12.75">
      <c r="A65" s="15" t="s">
        <v>14</v>
      </c>
      <c r="B65" s="15" t="s">
        <v>15</v>
      </c>
      <c r="C65" s="15" t="s">
        <v>16</v>
      </c>
      <c r="D65" s="15" t="s">
        <v>17</v>
      </c>
      <c r="E65" s="146" t="s">
        <v>18</v>
      </c>
      <c r="F65" s="146"/>
      <c r="G65" s="146" t="s">
        <v>19</v>
      </c>
      <c r="H65" s="146"/>
      <c r="I65" s="146" t="s">
        <v>20</v>
      </c>
      <c r="J65" s="146"/>
      <c r="K65" s="9"/>
      <c r="L65" s="9"/>
    </row>
    <row r="66" spans="1:12" s="4" customFormat="1" ht="18.75" customHeight="1">
      <c r="A66" s="18">
        <v>45189</v>
      </c>
      <c r="B66" s="19" t="s">
        <v>145</v>
      </c>
      <c r="C66" s="18" t="s">
        <v>199</v>
      </c>
      <c r="D66" s="19" t="s">
        <v>139</v>
      </c>
      <c r="E66" s="144" t="str">
        <f>B161</f>
        <v>ORHANGAZİ FUT.KLB.</v>
      </c>
      <c r="F66" s="144"/>
      <c r="G66" s="144" t="str">
        <f>B163</f>
        <v>YILDIRIM AYYILDIZSPOR</v>
      </c>
      <c r="H66" s="144"/>
      <c r="I66" s="19">
        <v>5</v>
      </c>
      <c r="J66" s="19">
        <v>0</v>
      </c>
      <c r="K66" s="7"/>
      <c r="L66" s="7"/>
    </row>
    <row r="67" spans="1:12" s="4" customFormat="1" ht="18.75" customHeight="1">
      <c r="A67" s="18">
        <v>45189</v>
      </c>
      <c r="B67" s="19" t="s">
        <v>145</v>
      </c>
      <c r="C67" s="18" t="s">
        <v>199</v>
      </c>
      <c r="D67" s="19" t="s">
        <v>137</v>
      </c>
      <c r="E67" s="144" t="str">
        <f>B164</f>
        <v>ORHANGAZİ G.BİR.</v>
      </c>
      <c r="F67" s="144"/>
      <c r="G67" s="144" t="str">
        <f>B160</f>
        <v>H.D.OSMANGAZİSPOR</v>
      </c>
      <c r="H67" s="144"/>
      <c r="I67" s="19">
        <v>2</v>
      </c>
      <c r="J67" s="19">
        <v>3</v>
      </c>
      <c r="K67" s="7"/>
      <c r="L67" s="7"/>
    </row>
    <row r="68" spans="1:12" s="4" customFormat="1" ht="18.75" customHeight="1">
      <c r="A68" s="18">
        <v>45189</v>
      </c>
      <c r="B68" s="19" t="s">
        <v>146</v>
      </c>
      <c r="C68" s="18" t="s">
        <v>199</v>
      </c>
      <c r="D68" s="19" t="s">
        <v>139</v>
      </c>
      <c r="E68" s="144" t="str">
        <f>B159</f>
        <v>NİLÜFER ALTINŞEHİR </v>
      </c>
      <c r="F68" s="144"/>
      <c r="G68" s="144" t="str">
        <f>B165</f>
        <v>NİLÜFER KIZILCIKLISPOR</v>
      </c>
      <c r="H68" s="144"/>
      <c r="I68" s="19">
        <v>1</v>
      </c>
      <c r="J68" s="19">
        <v>0</v>
      </c>
      <c r="K68" s="7"/>
      <c r="L68" s="7"/>
    </row>
    <row r="69" spans="1:12" s="4" customFormat="1" ht="18.75" customHeight="1">
      <c r="A69" s="18">
        <v>45189</v>
      </c>
      <c r="B69" s="19" t="s">
        <v>143</v>
      </c>
      <c r="C69" s="18" t="s">
        <v>199</v>
      </c>
      <c r="D69" s="19" t="s">
        <v>137</v>
      </c>
      <c r="E69" s="139" t="str">
        <f>B166</f>
        <v>ALTINOKSPOR</v>
      </c>
      <c r="F69" s="140"/>
      <c r="G69" s="139" t="str">
        <f>B167</f>
        <v>MİLLET GÖÇMENSPOR</v>
      </c>
      <c r="H69" s="140"/>
      <c r="I69" s="19">
        <v>1</v>
      </c>
      <c r="J69" s="19">
        <v>0</v>
      </c>
      <c r="K69" s="7"/>
      <c r="L69" s="7"/>
    </row>
    <row r="70" spans="1:12" s="4" customFormat="1" ht="18.75" customHeight="1">
      <c r="A70" s="19"/>
      <c r="B70" s="19"/>
      <c r="C70" s="19"/>
      <c r="D70" s="19"/>
      <c r="E70" s="139" t="str">
        <f>B162</f>
        <v>NİLÜFER SPOR  1987</v>
      </c>
      <c r="F70" s="140"/>
      <c r="G70" s="139" t="str">
        <f>B168</f>
        <v>BAY</v>
      </c>
      <c r="H70" s="140"/>
      <c r="I70" s="19"/>
      <c r="J70" s="19"/>
      <c r="K70" s="7"/>
      <c r="L70" s="7"/>
    </row>
    <row r="71" spans="1:12" s="4" customFormat="1" ht="18.75" customHeight="1">
      <c r="A71" s="145" t="s">
        <v>30</v>
      </c>
      <c r="B71" s="145"/>
      <c r="C71" s="145"/>
      <c r="D71" s="145"/>
      <c r="E71" s="145"/>
      <c r="F71" s="145"/>
      <c r="G71" s="145"/>
      <c r="H71" s="145"/>
      <c r="I71" s="145"/>
      <c r="J71" s="145"/>
      <c r="K71" s="7"/>
      <c r="L71" s="7"/>
    </row>
    <row r="72" spans="1:12" s="3" customFormat="1" ht="12.75">
      <c r="A72" s="15" t="s">
        <v>14</v>
      </c>
      <c r="B72" s="15" t="s">
        <v>15</v>
      </c>
      <c r="C72" s="15" t="s">
        <v>16</v>
      </c>
      <c r="D72" s="15" t="s">
        <v>17</v>
      </c>
      <c r="E72" s="146" t="s">
        <v>18</v>
      </c>
      <c r="F72" s="146"/>
      <c r="G72" s="146" t="s">
        <v>19</v>
      </c>
      <c r="H72" s="146"/>
      <c r="I72" s="146" t="s">
        <v>20</v>
      </c>
      <c r="J72" s="146"/>
      <c r="K72" s="9"/>
      <c r="L72" s="9"/>
    </row>
    <row r="73" spans="1:12" s="4" customFormat="1" ht="18.75" customHeight="1">
      <c r="A73" s="18">
        <v>45193</v>
      </c>
      <c r="B73" s="19" t="s">
        <v>144</v>
      </c>
      <c r="C73" s="18" t="s">
        <v>162</v>
      </c>
      <c r="D73" s="19" t="s">
        <v>173</v>
      </c>
      <c r="E73" s="144" t="str">
        <f>B160</f>
        <v>H.D.OSMANGAZİSPOR</v>
      </c>
      <c r="F73" s="144"/>
      <c r="G73" s="144" t="str">
        <f>B162</f>
        <v>NİLÜFER SPOR  1987</v>
      </c>
      <c r="H73" s="144"/>
      <c r="I73" s="19">
        <v>4</v>
      </c>
      <c r="J73" s="19">
        <v>1</v>
      </c>
      <c r="K73" s="7"/>
      <c r="L73" s="7"/>
    </row>
    <row r="74" spans="1:12" s="4" customFormat="1" ht="18.75" customHeight="1">
      <c r="A74" s="18">
        <v>45193</v>
      </c>
      <c r="B74" s="19" t="s">
        <v>140</v>
      </c>
      <c r="C74" s="18" t="s">
        <v>162</v>
      </c>
      <c r="D74" s="19" t="s">
        <v>203</v>
      </c>
      <c r="E74" s="144" t="str">
        <f>B163</f>
        <v>YILDIRIM AYYILDIZSPOR</v>
      </c>
      <c r="F74" s="144"/>
      <c r="G74" s="144" t="str">
        <f>B159</f>
        <v>NİLÜFER ALTINŞEHİR </v>
      </c>
      <c r="H74" s="144"/>
      <c r="I74" s="19">
        <v>1</v>
      </c>
      <c r="J74" s="19">
        <v>7</v>
      </c>
      <c r="K74" s="7"/>
      <c r="L74" s="7"/>
    </row>
    <row r="75" spans="1:12" s="4" customFormat="1" ht="18.75" customHeight="1">
      <c r="A75" s="18">
        <v>45193</v>
      </c>
      <c r="B75" s="19" t="s">
        <v>153</v>
      </c>
      <c r="C75" s="18" t="s">
        <v>162</v>
      </c>
      <c r="D75" s="19" t="s">
        <v>203</v>
      </c>
      <c r="E75" s="144" t="str">
        <f>B167</f>
        <v>MİLLET GÖÇMENSPOR</v>
      </c>
      <c r="F75" s="144"/>
      <c r="G75" s="144" t="str">
        <f>B164</f>
        <v>ORHANGAZİ G.BİR.</v>
      </c>
      <c r="H75" s="144"/>
      <c r="I75" s="19">
        <v>0</v>
      </c>
      <c r="J75" s="19">
        <v>3</v>
      </c>
      <c r="K75" s="7"/>
      <c r="L75" s="7"/>
    </row>
    <row r="76" spans="1:12" s="4" customFormat="1" ht="18.75" customHeight="1">
      <c r="A76" s="18">
        <v>45193</v>
      </c>
      <c r="B76" s="19" t="s">
        <v>146</v>
      </c>
      <c r="C76" s="18" t="s">
        <v>162</v>
      </c>
      <c r="D76" s="124" t="s">
        <v>205</v>
      </c>
      <c r="E76" s="139" t="str">
        <f>B165</f>
        <v>NİLÜFER KIZILCIKLISPOR</v>
      </c>
      <c r="F76" s="140"/>
      <c r="G76" s="139" t="str">
        <f>B166</f>
        <v>ALTINOKSPOR</v>
      </c>
      <c r="H76" s="140"/>
      <c r="I76" s="19">
        <v>3</v>
      </c>
      <c r="J76" s="19">
        <v>0</v>
      </c>
      <c r="K76" s="7"/>
      <c r="L76" s="7"/>
    </row>
    <row r="77" spans="1:12" s="4" customFormat="1" ht="18.75" customHeight="1">
      <c r="A77" s="19"/>
      <c r="B77" s="19"/>
      <c r="C77" s="19"/>
      <c r="D77" s="19"/>
      <c r="E77" s="139" t="str">
        <f>B161</f>
        <v>ORHANGAZİ FUT.KLB.</v>
      </c>
      <c r="F77" s="140"/>
      <c r="G77" s="139" t="str">
        <f>B168</f>
        <v>BAY</v>
      </c>
      <c r="H77" s="140"/>
      <c r="I77" s="19"/>
      <c r="J77" s="19"/>
      <c r="K77" s="7"/>
      <c r="L77" s="7"/>
    </row>
    <row r="78" spans="1:12" s="4" customFormat="1" ht="18.75" customHeight="1">
      <c r="A78" s="145" t="s">
        <v>31</v>
      </c>
      <c r="B78" s="145"/>
      <c r="C78" s="145"/>
      <c r="D78" s="145"/>
      <c r="E78" s="145"/>
      <c r="F78" s="145"/>
      <c r="G78" s="145"/>
      <c r="H78" s="145"/>
      <c r="I78" s="145"/>
      <c r="J78" s="145"/>
      <c r="K78" s="7"/>
      <c r="L78" s="7"/>
    </row>
    <row r="79" spans="1:12" s="3" customFormat="1" ht="12.75">
      <c r="A79" s="15" t="s">
        <v>14</v>
      </c>
      <c r="B79" s="15" t="s">
        <v>15</v>
      </c>
      <c r="C79" s="15" t="s">
        <v>16</v>
      </c>
      <c r="D79" s="15" t="s">
        <v>17</v>
      </c>
      <c r="E79" s="146" t="s">
        <v>18</v>
      </c>
      <c r="F79" s="146"/>
      <c r="G79" s="146" t="s">
        <v>19</v>
      </c>
      <c r="H79" s="146"/>
      <c r="I79" s="146" t="s">
        <v>20</v>
      </c>
      <c r="J79" s="146"/>
      <c r="K79" s="9"/>
      <c r="L79" s="9"/>
    </row>
    <row r="80" spans="1:12" s="4" customFormat="1" ht="18.75" customHeight="1">
      <c r="A80" s="18">
        <v>45195</v>
      </c>
      <c r="B80" s="19" t="s">
        <v>146</v>
      </c>
      <c r="C80" s="18" t="s">
        <v>160</v>
      </c>
      <c r="D80" s="19" t="s">
        <v>173</v>
      </c>
      <c r="E80" s="144" t="str">
        <f>B159</f>
        <v>NİLÜFER ALTINŞEHİR </v>
      </c>
      <c r="F80" s="144"/>
      <c r="G80" s="144" t="str">
        <f>B161</f>
        <v>ORHANGAZİ FUT.KLB.</v>
      </c>
      <c r="H80" s="144"/>
      <c r="I80" s="19">
        <v>3</v>
      </c>
      <c r="J80" s="19">
        <v>4</v>
      </c>
      <c r="K80" s="7"/>
      <c r="L80" s="7"/>
    </row>
    <row r="81" spans="1:12" s="4" customFormat="1" ht="18.75" customHeight="1">
      <c r="A81" s="18">
        <v>45195</v>
      </c>
      <c r="B81" s="19" t="s">
        <v>150</v>
      </c>
      <c r="C81" s="18" t="s">
        <v>160</v>
      </c>
      <c r="D81" s="19" t="s">
        <v>203</v>
      </c>
      <c r="E81" s="144" t="str">
        <f>B162</f>
        <v>NİLÜFER SPOR  1987</v>
      </c>
      <c r="F81" s="144"/>
      <c r="G81" s="144" t="str">
        <f>B167</f>
        <v>MİLLET GÖÇMENSPOR</v>
      </c>
      <c r="H81" s="144"/>
      <c r="I81" s="19">
        <v>3</v>
      </c>
      <c r="J81" s="19">
        <v>2</v>
      </c>
      <c r="K81" s="7"/>
      <c r="L81" s="7"/>
    </row>
    <row r="82" spans="1:12" s="4" customFormat="1" ht="18.75" customHeight="1">
      <c r="A82" s="18">
        <v>45195</v>
      </c>
      <c r="B82" s="19" t="s">
        <v>143</v>
      </c>
      <c r="C82" s="18" t="s">
        <v>160</v>
      </c>
      <c r="D82" s="19" t="s">
        <v>203</v>
      </c>
      <c r="E82" s="144" t="str">
        <f>B166</f>
        <v>ALTINOKSPOR</v>
      </c>
      <c r="F82" s="144"/>
      <c r="G82" s="144" t="str">
        <f>B163</f>
        <v>YILDIRIM AYYILDIZSPOR</v>
      </c>
      <c r="H82" s="144"/>
      <c r="I82" s="19">
        <v>2</v>
      </c>
      <c r="J82" s="19">
        <v>0</v>
      </c>
      <c r="K82" s="7"/>
      <c r="L82" s="7"/>
    </row>
    <row r="83" spans="1:12" s="4" customFormat="1" ht="18.75" customHeight="1">
      <c r="A83" s="18">
        <v>45195</v>
      </c>
      <c r="B83" s="19" t="s">
        <v>145</v>
      </c>
      <c r="C83" s="18" t="s">
        <v>160</v>
      </c>
      <c r="D83" s="19" t="s">
        <v>148</v>
      </c>
      <c r="E83" s="139" t="str">
        <f>B164</f>
        <v>ORHANGAZİ G.BİR.</v>
      </c>
      <c r="F83" s="140"/>
      <c r="G83" s="139" t="str">
        <f>B165</f>
        <v>NİLÜFER KIZILCIKLISPOR</v>
      </c>
      <c r="H83" s="140"/>
      <c r="I83" s="19">
        <v>2</v>
      </c>
      <c r="J83" s="19">
        <v>2</v>
      </c>
      <c r="K83" s="7"/>
      <c r="L83" s="7"/>
    </row>
    <row r="84" spans="1:12" s="4" customFormat="1" ht="18.75" customHeight="1">
      <c r="A84" s="19"/>
      <c r="B84" s="19"/>
      <c r="C84" s="19"/>
      <c r="D84" s="19"/>
      <c r="E84" s="139" t="str">
        <f>B160</f>
        <v>H.D.OSMANGAZİSPOR</v>
      </c>
      <c r="F84" s="140"/>
      <c r="G84" s="139" t="str">
        <f>B168</f>
        <v>BAY</v>
      </c>
      <c r="H84" s="140"/>
      <c r="I84" s="19"/>
      <c r="J84" s="19"/>
      <c r="K84" s="7"/>
      <c r="L84" s="7"/>
    </row>
    <row r="85" spans="1:12" s="4" customFormat="1" ht="18.75" customHeight="1">
      <c r="A85" s="145" t="s">
        <v>32</v>
      </c>
      <c r="B85" s="145"/>
      <c r="C85" s="145"/>
      <c r="D85" s="145"/>
      <c r="E85" s="145"/>
      <c r="F85" s="145"/>
      <c r="G85" s="145"/>
      <c r="H85" s="145"/>
      <c r="I85" s="145"/>
      <c r="J85" s="145"/>
      <c r="K85" s="7"/>
      <c r="L85" s="7"/>
    </row>
    <row r="86" spans="1:12" s="3" customFormat="1" ht="12.75">
      <c r="A86" s="15" t="s">
        <v>14</v>
      </c>
      <c r="B86" s="15" t="s">
        <v>15</v>
      </c>
      <c r="C86" s="15" t="s">
        <v>16</v>
      </c>
      <c r="D86" s="15" t="s">
        <v>17</v>
      </c>
      <c r="E86" s="146" t="s">
        <v>18</v>
      </c>
      <c r="F86" s="146"/>
      <c r="G86" s="146" t="s">
        <v>19</v>
      </c>
      <c r="H86" s="146"/>
      <c r="I86" s="146" t="s">
        <v>20</v>
      </c>
      <c r="J86" s="146"/>
      <c r="K86" s="9"/>
      <c r="L86" s="9"/>
    </row>
    <row r="87" spans="1:12" s="4" customFormat="1" ht="18.75" customHeight="1">
      <c r="A87" s="18">
        <v>45197</v>
      </c>
      <c r="B87" s="19" t="s">
        <v>153</v>
      </c>
      <c r="C87" s="18" t="s">
        <v>207</v>
      </c>
      <c r="D87" s="19" t="s">
        <v>173</v>
      </c>
      <c r="E87" s="144" t="str">
        <f>B167</f>
        <v>MİLLET GÖÇMENSPOR</v>
      </c>
      <c r="F87" s="144"/>
      <c r="G87" s="144" t="str">
        <f>B160</f>
        <v>H.D.OSMANGAZİSPOR</v>
      </c>
      <c r="H87" s="144"/>
      <c r="I87" s="19">
        <v>0</v>
      </c>
      <c r="J87" s="19">
        <v>3</v>
      </c>
      <c r="K87" s="7"/>
      <c r="L87" s="7"/>
    </row>
    <row r="88" spans="1:12" s="4" customFormat="1" ht="18.75" customHeight="1">
      <c r="A88" s="18">
        <v>45197</v>
      </c>
      <c r="B88" s="19" t="s">
        <v>145</v>
      </c>
      <c r="C88" s="18" t="s">
        <v>207</v>
      </c>
      <c r="D88" s="19" t="s">
        <v>148</v>
      </c>
      <c r="E88" s="144" t="str">
        <f>B161</f>
        <v>ORHANGAZİ FUT.KLB.</v>
      </c>
      <c r="F88" s="144"/>
      <c r="G88" s="144" t="str">
        <f>B166</f>
        <v>ALTINOKSPOR</v>
      </c>
      <c r="H88" s="144"/>
      <c r="I88" s="19">
        <v>3</v>
      </c>
      <c r="J88" s="19">
        <v>2</v>
      </c>
      <c r="K88" s="7"/>
      <c r="L88" s="7"/>
    </row>
    <row r="89" spans="1:12" s="4" customFormat="1" ht="18.75" customHeight="1">
      <c r="A89" s="18">
        <v>45197</v>
      </c>
      <c r="B89" s="19" t="s">
        <v>144</v>
      </c>
      <c r="C89" s="18" t="s">
        <v>207</v>
      </c>
      <c r="D89" s="19" t="s">
        <v>173</v>
      </c>
      <c r="E89" s="144" t="str">
        <f>B165</f>
        <v>NİLÜFER KIZILCIKLISPOR</v>
      </c>
      <c r="F89" s="144"/>
      <c r="G89" s="144" t="str">
        <f>B162</f>
        <v>NİLÜFER SPOR  1987</v>
      </c>
      <c r="H89" s="144"/>
      <c r="I89" s="19">
        <v>2</v>
      </c>
      <c r="J89" s="19">
        <v>0</v>
      </c>
      <c r="K89" s="7"/>
      <c r="L89" s="7"/>
    </row>
    <row r="90" spans="1:12" s="4" customFormat="1" ht="18.75" customHeight="1">
      <c r="A90" s="18">
        <v>45197</v>
      </c>
      <c r="B90" s="19" t="s">
        <v>147</v>
      </c>
      <c r="C90" s="18" t="s">
        <v>207</v>
      </c>
      <c r="D90" s="19" t="s">
        <v>173</v>
      </c>
      <c r="E90" s="139" t="str">
        <f>B163</f>
        <v>YILDIRIM AYYILDIZSPOR</v>
      </c>
      <c r="F90" s="140"/>
      <c r="G90" s="139" t="str">
        <f>B164</f>
        <v>ORHANGAZİ G.BİR.</v>
      </c>
      <c r="H90" s="140"/>
      <c r="I90" s="19">
        <v>1</v>
      </c>
      <c r="J90" s="19">
        <v>2</v>
      </c>
      <c r="K90" s="7"/>
      <c r="L90" s="7"/>
    </row>
    <row r="91" spans="1:12" s="4" customFormat="1" ht="18.75" customHeight="1">
      <c r="A91" s="19"/>
      <c r="B91" s="19"/>
      <c r="C91" s="19"/>
      <c r="D91" s="19"/>
      <c r="E91" s="139" t="str">
        <f>B159</f>
        <v>NİLÜFER ALTINŞEHİR </v>
      </c>
      <c r="F91" s="140"/>
      <c r="G91" s="139" t="str">
        <f>B168</f>
        <v>BAY</v>
      </c>
      <c r="H91" s="140"/>
      <c r="I91" s="19"/>
      <c r="J91" s="19"/>
      <c r="K91" s="7"/>
      <c r="L91" s="7"/>
    </row>
    <row r="92" spans="1:12" s="4" customFormat="1" ht="18.75" customHeight="1">
      <c r="A92" s="147" t="s">
        <v>23</v>
      </c>
      <c r="B92" s="147"/>
      <c r="C92" s="147"/>
      <c r="D92" s="147"/>
      <c r="E92" s="147"/>
      <c r="F92" s="147"/>
      <c r="G92" s="147"/>
      <c r="H92" s="147"/>
      <c r="I92" s="147"/>
      <c r="J92" s="147"/>
      <c r="K92" s="7"/>
      <c r="L92" s="7"/>
    </row>
    <row r="93" spans="1:12" s="4" customFormat="1" ht="18.75" customHeight="1">
      <c r="A93" s="145" t="s">
        <v>33</v>
      </c>
      <c r="B93" s="145"/>
      <c r="C93" s="145"/>
      <c r="D93" s="145"/>
      <c r="E93" s="145"/>
      <c r="F93" s="145"/>
      <c r="G93" s="145"/>
      <c r="H93" s="145"/>
      <c r="I93" s="145"/>
      <c r="J93" s="145"/>
      <c r="K93" s="7"/>
      <c r="L93" s="7"/>
    </row>
    <row r="94" spans="1:12" s="3" customFormat="1" ht="12.75">
      <c r="A94" s="15" t="s">
        <v>14</v>
      </c>
      <c r="B94" s="15" t="s">
        <v>15</v>
      </c>
      <c r="C94" s="15" t="s">
        <v>16</v>
      </c>
      <c r="D94" s="15" t="s">
        <v>17</v>
      </c>
      <c r="E94" s="146" t="s">
        <v>18</v>
      </c>
      <c r="F94" s="146"/>
      <c r="G94" s="146" t="s">
        <v>19</v>
      </c>
      <c r="H94" s="146"/>
      <c r="I94" s="146" t="s">
        <v>20</v>
      </c>
      <c r="J94" s="146"/>
      <c r="K94" s="9"/>
      <c r="L94" s="9"/>
    </row>
    <row r="95" spans="1:12" s="4" customFormat="1" ht="18.75" customHeight="1">
      <c r="A95" s="18">
        <v>45200</v>
      </c>
      <c r="B95" s="19" t="s">
        <v>146</v>
      </c>
      <c r="C95" s="18" t="s">
        <v>162</v>
      </c>
      <c r="D95" s="124" t="s">
        <v>205</v>
      </c>
      <c r="E95" s="144" t="str">
        <f>E91</f>
        <v>NİLÜFER ALTINŞEHİR </v>
      </c>
      <c r="F95" s="144"/>
      <c r="G95" s="144" t="str">
        <f>G88</f>
        <v>ALTINOKSPOR</v>
      </c>
      <c r="H95" s="144"/>
      <c r="I95" s="19">
        <v>1</v>
      </c>
      <c r="J95" s="19">
        <v>0</v>
      </c>
      <c r="K95" s="7"/>
      <c r="L95" s="7"/>
    </row>
    <row r="96" spans="1:12" s="4" customFormat="1" ht="18.75" customHeight="1">
      <c r="A96" s="18">
        <v>45200</v>
      </c>
      <c r="B96" s="19" t="s">
        <v>146</v>
      </c>
      <c r="C96" s="18" t="s">
        <v>162</v>
      </c>
      <c r="D96" s="124" t="s">
        <v>173</v>
      </c>
      <c r="E96" s="144" t="str">
        <f>E89</f>
        <v>NİLÜFER KIZILCIKLISPOR</v>
      </c>
      <c r="F96" s="144"/>
      <c r="G96" s="144" t="str">
        <f>G87</f>
        <v>H.D.OSMANGAZİSPOR</v>
      </c>
      <c r="H96" s="144"/>
      <c r="I96" s="19">
        <v>0</v>
      </c>
      <c r="J96" s="19">
        <v>0</v>
      </c>
      <c r="K96" s="7"/>
      <c r="L96" s="7"/>
    </row>
    <row r="97" spans="1:12" s="4" customFormat="1" ht="18.75" customHeight="1">
      <c r="A97" s="18">
        <v>45200</v>
      </c>
      <c r="B97" s="19" t="s">
        <v>145</v>
      </c>
      <c r="C97" s="18" t="s">
        <v>162</v>
      </c>
      <c r="D97" s="124" t="s">
        <v>203</v>
      </c>
      <c r="E97" s="144" t="str">
        <f>E88</f>
        <v>ORHANGAZİ FUT.KLB.</v>
      </c>
      <c r="F97" s="144"/>
      <c r="G97" s="144" t="str">
        <f>G90</f>
        <v>ORHANGAZİ G.BİR.</v>
      </c>
      <c r="H97" s="144"/>
      <c r="I97" s="19">
        <v>1</v>
      </c>
      <c r="J97" s="19">
        <v>0</v>
      </c>
      <c r="K97" s="7"/>
      <c r="L97" s="7"/>
    </row>
    <row r="98" spans="1:12" s="4" customFormat="1" ht="18.75" customHeight="1">
      <c r="A98" s="18">
        <v>45200</v>
      </c>
      <c r="B98" s="19" t="s">
        <v>138</v>
      </c>
      <c r="C98" s="18" t="s">
        <v>162</v>
      </c>
      <c r="D98" s="124" t="s">
        <v>173</v>
      </c>
      <c r="E98" s="139" t="str">
        <f>E90</f>
        <v>YILDIRIM AYYILDIZSPOR</v>
      </c>
      <c r="F98" s="140"/>
      <c r="G98" s="139" t="str">
        <f>G89</f>
        <v>NİLÜFER SPOR  1987</v>
      </c>
      <c r="H98" s="140"/>
      <c r="I98" s="19">
        <v>2</v>
      </c>
      <c r="J98" s="19">
        <v>5</v>
      </c>
      <c r="K98" s="7"/>
      <c r="L98" s="7"/>
    </row>
    <row r="99" spans="1:12" s="4" customFormat="1" ht="18.75" customHeight="1">
      <c r="A99" s="19"/>
      <c r="B99" s="19"/>
      <c r="C99" s="19"/>
      <c r="D99" s="124"/>
      <c r="E99" s="139" t="str">
        <f>G91</f>
        <v>BAY</v>
      </c>
      <c r="F99" s="140"/>
      <c r="G99" s="139" t="str">
        <f>E87</f>
        <v>MİLLET GÖÇMENSPOR</v>
      </c>
      <c r="H99" s="140"/>
      <c r="I99" s="19"/>
      <c r="J99" s="19"/>
      <c r="K99" s="7"/>
      <c r="L99" s="7"/>
    </row>
    <row r="100" spans="1:12" s="4" customFormat="1" ht="18.75" customHeight="1">
      <c r="A100" s="145" t="s">
        <v>34</v>
      </c>
      <c r="B100" s="145"/>
      <c r="C100" s="145"/>
      <c r="D100" s="145"/>
      <c r="E100" s="145"/>
      <c r="F100" s="145"/>
      <c r="G100" s="145"/>
      <c r="H100" s="145"/>
      <c r="I100" s="145"/>
      <c r="J100" s="145"/>
      <c r="K100" s="7"/>
      <c r="L100" s="7"/>
    </row>
    <row r="101" spans="1:12" s="3" customFormat="1" ht="12.75">
      <c r="A101" s="15" t="s">
        <v>14</v>
      </c>
      <c r="B101" s="15" t="s">
        <v>15</v>
      </c>
      <c r="C101" s="15" t="s">
        <v>16</v>
      </c>
      <c r="D101" s="15" t="s">
        <v>17</v>
      </c>
      <c r="E101" s="146" t="s">
        <v>18</v>
      </c>
      <c r="F101" s="146"/>
      <c r="G101" s="146" t="s">
        <v>19</v>
      </c>
      <c r="H101" s="146"/>
      <c r="I101" s="146" t="s">
        <v>20</v>
      </c>
      <c r="J101" s="146"/>
      <c r="K101" s="9"/>
      <c r="L101" s="9"/>
    </row>
    <row r="102" spans="1:12" s="4" customFormat="1" ht="18.75" customHeight="1">
      <c r="A102" s="18">
        <v>45204</v>
      </c>
      <c r="B102" s="19" t="s">
        <v>153</v>
      </c>
      <c r="C102" s="18" t="s">
        <v>178</v>
      </c>
      <c r="D102" s="19" t="s">
        <v>203</v>
      </c>
      <c r="E102" s="144" t="str">
        <f>G99</f>
        <v>MİLLET GÖÇMENSPOR</v>
      </c>
      <c r="F102" s="144"/>
      <c r="G102" s="144" t="str">
        <f>E96</f>
        <v>NİLÜFER KIZILCIKLISPOR</v>
      </c>
      <c r="H102" s="144"/>
      <c r="I102" s="19">
        <v>3</v>
      </c>
      <c r="J102" s="19">
        <v>3</v>
      </c>
      <c r="K102" s="7"/>
      <c r="L102" s="7"/>
    </row>
    <row r="103" spans="1:12" s="4" customFormat="1" ht="18.75" customHeight="1">
      <c r="A103" s="18">
        <v>45203</v>
      </c>
      <c r="B103" s="19" t="s">
        <v>145</v>
      </c>
      <c r="C103" s="18" t="s">
        <v>199</v>
      </c>
      <c r="D103" s="19" t="s">
        <v>148</v>
      </c>
      <c r="E103" s="144" t="str">
        <f>G97</f>
        <v>ORHANGAZİ G.BİR.</v>
      </c>
      <c r="F103" s="144"/>
      <c r="G103" s="144" t="str">
        <f>E95</f>
        <v>NİLÜFER ALTINŞEHİR </v>
      </c>
      <c r="H103" s="144"/>
      <c r="I103" s="19">
        <v>2</v>
      </c>
      <c r="J103" s="19">
        <v>5</v>
      </c>
      <c r="K103" s="7"/>
      <c r="L103" s="7"/>
    </row>
    <row r="104" spans="1:12" s="4" customFormat="1" ht="18.75" customHeight="1">
      <c r="A104" s="18">
        <v>45203</v>
      </c>
      <c r="B104" s="19" t="s">
        <v>144</v>
      </c>
      <c r="C104" s="18" t="s">
        <v>199</v>
      </c>
      <c r="D104" s="19" t="s">
        <v>173</v>
      </c>
      <c r="E104" s="144" t="str">
        <f>G96</f>
        <v>H.D.OSMANGAZİSPOR</v>
      </c>
      <c r="F104" s="144"/>
      <c r="G104" s="144" t="str">
        <f>E98</f>
        <v>YILDIRIM AYYILDIZSPOR</v>
      </c>
      <c r="H104" s="144"/>
      <c r="I104" s="19">
        <v>6</v>
      </c>
      <c r="J104" s="19">
        <v>0</v>
      </c>
      <c r="K104" s="7"/>
      <c r="L104" s="7"/>
    </row>
    <row r="105" spans="1:12" s="4" customFormat="1" ht="18.75" customHeight="1">
      <c r="A105" s="18">
        <v>45203</v>
      </c>
      <c r="B105" s="19" t="s">
        <v>146</v>
      </c>
      <c r="C105" s="18" t="s">
        <v>199</v>
      </c>
      <c r="D105" s="19" t="s">
        <v>203</v>
      </c>
      <c r="E105" s="144" t="str">
        <f>G98</f>
        <v>NİLÜFER SPOR  1987</v>
      </c>
      <c r="F105" s="144"/>
      <c r="G105" s="144" t="str">
        <f>E97</f>
        <v>ORHANGAZİ FUT.KLB.</v>
      </c>
      <c r="H105" s="144"/>
      <c r="I105" s="19">
        <v>0</v>
      </c>
      <c r="J105" s="19">
        <v>5</v>
      </c>
      <c r="K105" s="7"/>
      <c r="L105" s="7"/>
    </row>
    <row r="106" spans="1:12" s="4" customFormat="1" ht="18.75" customHeight="1">
      <c r="A106" s="19"/>
      <c r="B106" s="19"/>
      <c r="C106" s="19"/>
      <c r="D106" s="19"/>
      <c r="E106" s="139" t="str">
        <f>E99</f>
        <v>BAY</v>
      </c>
      <c r="F106" s="140"/>
      <c r="G106" s="139" t="str">
        <f>G95</f>
        <v>ALTINOKSPOR</v>
      </c>
      <c r="H106" s="140"/>
      <c r="I106" s="19"/>
      <c r="J106" s="19"/>
      <c r="K106" s="7"/>
      <c r="L106" s="7"/>
    </row>
    <row r="107" spans="1:12" s="4" customFormat="1" ht="18.75" customHeight="1">
      <c r="A107" s="145" t="s">
        <v>35</v>
      </c>
      <c r="B107" s="145"/>
      <c r="C107" s="145"/>
      <c r="D107" s="145"/>
      <c r="E107" s="145"/>
      <c r="F107" s="145"/>
      <c r="G107" s="145"/>
      <c r="H107" s="145"/>
      <c r="I107" s="145"/>
      <c r="J107" s="145"/>
      <c r="K107" s="7"/>
      <c r="L107" s="7"/>
    </row>
    <row r="108" spans="1:12" s="3" customFormat="1" ht="12.75">
      <c r="A108" s="15" t="s">
        <v>14</v>
      </c>
      <c r="B108" s="15" t="s">
        <v>15</v>
      </c>
      <c r="C108" s="15" t="s">
        <v>16</v>
      </c>
      <c r="D108" s="15" t="s">
        <v>17</v>
      </c>
      <c r="E108" s="146" t="s">
        <v>18</v>
      </c>
      <c r="F108" s="146"/>
      <c r="G108" s="146" t="s">
        <v>19</v>
      </c>
      <c r="H108" s="146"/>
      <c r="I108" s="146" t="s">
        <v>20</v>
      </c>
      <c r="J108" s="146"/>
      <c r="K108" s="9"/>
      <c r="L108" s="9"/>
    </row>
    <row r="109" spans="1:12" s="4" customFormat="1" ht="18.75" customHeight="1">
      <c r="A109" s="18">
        <v>45206</v>
      </c>
      <c r="B109" s="19" t="s">
        <v>143</v>
      </c>
      <c r="C109" s="18" t="s">
        <v>136</v>
      </c>
      <c r="D109" s="19" t="s">
        <v>203</v>
      </c>
      <c r="E109" s="144" t="str">
        <f>G106</f>
        <v>ALTINOKSPOR</v>
      </c>
      <c r="F109" s="144"/>
      <c r="G109" s="144" t="str">
        <f>E103</f>
        <v>ORHANGAZİ G.BİR.</v>
      </c>
      <c r="H109" s="144"/>
      <c r="I109" s="19">
        <v>1</v>
      </c>
      <c r="J109" s="19">
        <v>2</v>
      </c>
      <c r="K109" s="7"/>
      <c r="L109" s="7"/>
    </row>
    <row r="110" spans="1:12" s="4" customFormat="1" ht="18.75" customHeight="1">
      <c r="A110" s="18">
        <v>45207</v>
      </c>
      <c r="B110" s="19" t="s">
        <v>147</v>
      </c>
      <c r="C110" s="18" t="s">
        <v>162</v>
      </c>
      <c r="D110" s="19" t="s">
        <v>173</v>
      </c>
      <c r="E110" s="144" t="str">
        <f>G104</f>
        <v>YILDIRIM AYYILDIZSPOR</v>
      </c>
      <c r="F110" s="144"/>
      <c r="G110" s="144" t="str">
        <f>E102</f>
        <v>MİLLET GÖÇMENSPOR</v>
      </c>
      <c r="H110" s="144"/>
      <c r="I110" s="19">
        <v>4</v>
      </c>
      <c r="J110" s="19">
        <v>1</v>
      </c>
      <c r="K110" s="7"/>
      <c r="L110" s="7"/>
    </row>
    <row r="111" spans="1:12" s="4" customFormat="1" ht="18.75" customHeight="1">
      <c r="A111" s="18">
        <v>45206</v>
      </c>
      <c r="B111" s="19" t="s">
        <v>146</v>
      </c>
      <c r="C111" s="18" t="s">
        <v>136</v>
      </c>
      <c r="D111" s="19" t="s">
        <v>173</v>
      </c>
      <c r="E111" s="144" t="str">
        <f>G103</f>
        <v>NİLÜFER ALTINŞEHİR </v>
      </c>
      <c r="F111" s="144"/>
      <c r="G111" s="144" t="str">
        <f>E105</f>
        <v>NİLÜFER SPOR  1987</v>
      </c>
      <c r="H111" s="144"/>
      <c r="I111" s="19">
        <v>1</v>
      </c>
      <c r="J111" s="19">
        <v>0</v>
      </c>
      <c r="K111" s="7"/>
      <c r="L111" s="7"/>
    </row>
    <row r="112" spans="1:12" s="4" customFormat="1" ht="18.75" customHeight="1">
      <c r="A112" s="18">
        <v>45207</v>
      </c>
      <c r="B112" s="19" t="s">
        <v>145</v>
      </c>
      <c r="C112" s="18" t="s">
        <v>162</v>
      </c>
      <c r="D112" s="124" t="s">
        <v>205</v>
      </c>
      <c r="E112" s="144" t="str">
        <f>G105</f>
        <v>ORHANGAZİ FUT.KLB.</v>
      </c>
      <c r="F112" s="144"/>
      <c r="G112" s="144" t="str">
        <f>E104</f>
        <v>H.D.OSMANGAZİSPOR</v>
      </c>
      <c r="H112" s="144"/>
      <c r="I112" s="19">
        <v>3</v>
      </c>
      <c r="J112" s="19">
        <v>2</v>
      </c>
      <c r="K112" s="7"/>
      <c r="L112" s="7"/>
    </row>
    <row r="113" spans="1:12" s="4" customFormat="1" ht="18.75" customHeight="1">
      <c r="A113" s="19"/>
      <c r="B113" s="19"/>
      <c r="C113" s="19"/>
      <c r="D113" s="19"/>
      <c r="E113" s="139" t="str">
        <f>E106</f>
        <v>BAY</v>
      </c>
      <c r="F113" s="140"/>
      <c r="G113" s="139" t="str">
        <f>G102</f>
        <v>NİLÜFER KIZILCIKLISPOR</v>
      </c>
      <c r="H113" s="140"/>
      <c r="I113" s="19"/>
      <c r="J113" s="19"/>
      <c r="K113" s="7"/>
      <c r="L113" s="7"/>
    </row>
    <row r="114" spans="1:12" s="4" customFormat="1" ht="18.75" customHeight="1">
      <c r="A114" s="145" t="s">
        <v>36</v>
      </c>
      <c r="B114" s="145"/>
      <c r="C114" s="145"/>
      <c r="D114" s="145"/>
      <c r="E114" s="145"/>
      <c r="F114" s="145"/>
      <c r="G114" s="145"/>
      <c r="H114" s="145"/>
      <c r="I114" s="145"/>
      <c r="J114" s="145"/>
      <c r="K114" s="7"/>
      <c r="L114" s="7"/>
    </row>
    <row r="115" spans="1:12" s="3" customFormat="1" ht="12.75">
      <c r="A115" s="15" t="s">
        <v>14</v>
      </c>
      <c r="B115" s="15" t="s">
        <v>15</v>
      </c>
      <c r="C115" s="15" t="s">
        <v>16</v>
      </c>
      <c r="D115" s="15" t="s">
        <v>17</v>
      </c>
      <c r="E115" s="146" t="s">
        <v>18</v>
      </c>
      <c r="F115" s="146"/>
      <c r="G115" s="146" t="s">
        <v>19</v>
      </c>
      <c r="H115" s="146"/>
      <c r="I115" s="146" t="s">
        <v>20</v>
      </c>
      <c r="J115" s="146"/>
      <c r="K115" s="9"/>
      <c r="L115" s="9"/>
    </row>
    <row r="116" spans="1:12" s="4" customFormat="1" ht="18.75" customHeight="1">
      <c r="A116" s="18">
        <v>45209</v>
      </c>
      <c r="B116" s="19" t="s">
        <v>146</v>
      </c>
      <c r="C116" s="18" t="s">
        <v>160</v>
      </c>
      <c r="D116" s="19" t="s">
        <v>173</v>
      </c>
      <c r="E116" s="144" t="str">
        <f>G113</f>
        <v>NİLÜFER KIZILCIKLISPOR</v>
      </c>
      <c r="F116" s="144"/>
      <c r="G116" s="144" t="str">
        <f>E110</f>
        <v>YILDIRIM AYYILDIZSPOR</v>
      </c>
      <c r="H116" s="144"/>
      <c r="I116" s="19">
        <v>4</v>
      </c>
      <c r="J116" s="19">
        <v>1</v>
      </c>
      <c r="K116" s="7"/>
      <c r="L116" s="7"/>
    </row>
    <row r="117" spans="1:12" s="4" customFormat="1" ht="18.75" customHeight="1">
      <c r="A117" s="18">
        <v>45209</v>
      </c>
      <c r="B117" s="19" t="s">
        <v>143</v>
      </c>
      <c r="C117" s="19" t="s">
        <v>160</v>
      </c>
      <c r="D117" s="19" t="s">
        <v>203</v>
      </c>
      <c r="E117" s="144" t="str">
        <f>G111</f>
        <v>NİLÜFER SPOR  1987</v>
      </c>
      <c r="F117" s="144"/>
      <c r="G117" s="144" t="str">
        <f>E109</f>
        <v>ALTINOKSPOR</v>
      </c>
      <c r="H117" s="144"/>
      <c r="I117" s="19">
        <v>1</v>
      </c>
      <c r="J117" s="19">
        <v>1</v>
      </c>
      <c r="K117" s="7"/>
      <c r="L117" s="7"/>
    </row>
    <row r="118" spans="1:12" s="4" customFormat="1" ht="18.75" customHeight="1">
      <c r="A118" s="18">
        <v>45209</v>
      </c>
      <c r="B118" s="19" t="s">
        <v>153</v>
      </c>
      <c r="C118" s="19" t="s">
        <v>160</v>
      </c>
      <c r="D118" s="19" t="s">
        <v>203</v>
      </c>
      <c r="E118" s="144" t="str">
        <f>G110</f>
        <v>MİLLET GÖÇMENSPOR</v>
      </c>
      <c r="F118" s="144"/>
      <c r="G118" s="144" t="str">
        <f>E112</f>
        <v>ORHANGAZİ FUT.KLB.</v>
      </c>
      <c r="H118" s="144"/>
      <c r="I118" s="19">
        <v>2</v>
      </c>
      <c r="J118" s="19">
        <v>3</v>
      </c>
      <c r="K118" s="7"/>
      <c r="L118" s="7"/>
    </row>
    <row r="119" spans="1:12" s="4" customFormat="1" ht="18.75" customHeight="1">
      <c r="A119" s="18">
        <v>45209</v>
      </c>
      <c r="B119" s="19" t="s">
        <v>144</v>
      </c>
      <c r="C119" s="19" t="s">
        <v>160</v>
      </c>
      <c r="D119" s="19" t="s">
        <v>203</v>
      </c>
      <c r="E119" s="139" t="str">
        <f>G112</f>
        <v>H.D.OSMANGAZİSPOR</v>
      </c>
      <c r="F119" s="140"/>
      <c r="G119" s="139" t="str">
        <f>E111</f>
        <v>NİLÜFER ALTINŞEHİR </v>
      </c>
      <c r="H119" s="140"/>
      <c r="I119" s="19">
        <v>2</v>
      </c>
      <c r="J119" s="19">
        <v>3</v>
      </c>
      <c r="K119" s="7"/>
      <c r="L119" s="7"/>
    </row>
    <row r="120" spans="1:12" s="4" customFormat="1" ht="18.75" customHeight="1">
      <c r="A120" s="19"/>
      <c r="B120" s="19"/>
      <c r="C120" s="19"/>
      <c r="D120" s="19"/>
      <c r="E120" s="139" t="str">
        <f>E113</f>
        <v>BAY</v>
      </c>
      <c r="F120" s="140"/>
      <c r="G120" s="139" t="str">
        <f>G109</f>
        <v>ORHANGAZİ G.BİR.</v>
      </c>
      <c r="H120" s="140"/>
      <c r="I120" s="19"/>
      <c r="J120" s="19"/>
      <c r="K120" s="7"/>
      <c r="L120" s="7"/>
    </row>
    <row r="121" spans="1:12" s="4" customFormat="1" ht="18.75" customHeight="1">
      <c r="A121" s="145" t="s">
        <v>37</v>
      </c>
      <c r="B121" s="145"/>
      <c r="C121" s="145"/>
      <c r="D121" s="145"/>
      <c r="E121" s="145"/>
      <c r="F121" s="145"/>
      <c r="G121" s="145"/>
      <c r="H121" s="145"/>
      <c r="I121" s="145"/>
      <c r="J121" s="145"/>
      <c r="K121" s="7"/>
      <c r="L121" s="7"/>
    </row>
    <row r="122" spans="1:12" s="3" customFormat="1" ht="12.75">
      <c r="A122" s="15" t="s">
        <v>14</v>
      </c>
      <c r="B122" s="15" t="s">
        <v>15</v>
      </c>
      <c r="C122" s="15" t="s">
        <v>16</v>
      </c>
      <c r="D122" s="15" t="s">
        <v>17</v>
      </c>
      <c r="E122" s="146" t="s">
        <v>18</v>
      </c>
      <c r="F122" s="146"/>
      <c r="G122" s="146" t="s">
        <v>19</v>
      </c>
      <c r="H122" s="146"/>
      <c r="I122" s="146" t="s">
        <v>20</v>
      </c>
      <c r="J122" s="146"/>
      <c r="K122" s="9"/>
      <c r="L122" s="9"/>
    </row>
    <row r="123" spans="1:12" s="4" customFormat="1" ht="18.75" customHeight="1">
      <c r="A123" s="18">
        <v>45217</v>
      </c>
      <c r="B123" s="19" t="s">
        <v>145</v>
      </c>
      <c r="C123" s="18" t="s">
        <v>199</v>
      </c>
      <c r="D123" s="19" t="s">
        <v>148</v>
      </c>
      <c r="E123" s="144" t="str">
        <f>G120</f>
        <v>ORHANGAZİ G.BİR.</v>
      </c>
      <c r="F123" s="144"/>
      <c r="G123" s="144" t="str">
        <f>E117</f>
        <v>NİLÜFER SPOR  1987</v>
      </c>
      <c r="H123" s="144"/>
      <c r="I123" s="19">
        <v>3</v>
      </c>
      <c r="J123" s="19">
        <v>2</v>
      </c>
      <c r="K123" s="7"/>
      <c r="L123" s="7"/>
    </row>
    <row r="124" spans="1:12" s="4" customFormat="1" ht="18.75" customHeight="1">
      <c r="A124" s="18">
        <v>45217</v>
      </c>
      <c r="B124" s="19" t="s">
        <v>145</v>
      </c>
      <c r="C124" s="18" t="s">
        <v>199</v>
      </c>
      <c r="D124" s="19" t="s">
        <v>177</v>
      </c>
      <c r="E124" s="144" t="str">
        <f>G118</f>
        <v>ORHANGAZİ FUT.KLB.</v>
      </c>
      <c r="F124" s="144"/>
      <c r="G124" s="144" t="str">
        <f>E116</f>
        <v>NİLÜFER KIZILCIKLISPOR</v>
      </c>
      <c r="H124" s="144"/>
      <c r="I124" s="19">
        <v>5</v>
      </c>
      <c r="J124" s="19">
        <v>2</v>
      </c>
      <c r="K124" s="7"/>
      <c r="L124" s="7"/>
    </row>
    <row r="125" spans="1:12" s="4" customFormat="1" ht="18.75" customHeight="1">
      <c r="A125" s="18">
        <v>45217</v>
      </c>
      <c r="B125" s="19" t="s">
        <v>143</v>
      </c>
      <c r="C125" s="18" t="s">
        <v>199</v>
      </c>
      <c r="D125" s="19" t="s">
        <v>148</v>
      </c>
      <c r="E125" s="144" t="str">
        <f>G117</f>
        <v>ALTINOKSPOR</v>
      </c>
      <c r="F125" s="144"/>
      <c r="G125" s="144" t="str">
        <f>E119</f>
        <v>H.D.OSMANGAZİSPOR</v>
      </c>
      <c r="H125" s="144"/>
      <c r="I125" s="19">
        <v>0</v>
      </c>
      <c r="J125" s="19">
        <v>0</v>
      </c>
      <c r="K125" s="7"/>
      <c r="L125" s="7"/>
    </row>
    <row r="126" spans="1:12" s="4" customFormat="1" ht="18.75" customHeight="1">
      <c r="A126" s="18">
        <v>45217</v>
      </c>
      <c r="B126" s="19" t="s">
        <v>146</v>
      </c>
      <c r="C126" s="18" t="s">
        <v>199</v>
      </c>
      <c r="D126" s="19" t="s">
        <v>148</v>
      </c>
      <c r="E126" s="144" t="str">
        <f>G119</f>
        <v>NİLÜFER ALTINŞEHİR </v>
      </c>
      <c r="F126" s="144"/>
      <c r="G126" s="144" t="str">
        <f>E118</f>
        <v>MİLLET GÖÇMENSPOR</v>
      </c>
      <c r="H126" s="144"/>
      <c r="I126" s="19">
        <v>6</v>
      </c>
      <c r="J126" s="19">
        <v>0</v>
      </c>
      <c r="K126" s="7"/>
      <c r="L126" s="7"/>
    </row>
    <row r="127" spans="1:12" s="4" customFormat="1" ht="18.75" customHeight="1">
      <c r="A127" s="19"/>
      <c r="B127" s="19"/>
      <c r="C127" s="19"/>
      <c r="D127" s="19"/>
      <c r="E127" s="139" t="str">
        <f>E120</f>
        <v>BAY</v>
      </c>
      <c r="F127" s="140"/>
      <c r="G127" s="139" t="str">
        <f>G116</f>
        <v>YILDIRIM AYYILDIZSPOR</v>
      </c>
      <c r="H127" s="140"/>
      <c r="I127" s="19"/>
      <c r="J127" s="19"/>
      <c r="K127" s="7"/>
      <c r="L127" s="7"/>
    </row>
    <row r="128" spans="1:12" s="4" customFormat="1" ht="18.75" customHeight="1">
      <c r="A128" s="145" t="s">
        <v>38</v>
      </c>
      <c r="B128" s="145"/>
      <c r="C128" s="145"/>
      <c r="D128" s="145"/>
      <c r="E128" s="145"/>
      <c r="F128" s="145"/>
      <c r="G128" s="145"/>
      <c r="H128" s="145"/>
      <c r="I128" s="145"/>
      <c r="J128" s="145"/>
      <c r="K128" s="7"/>
      <c r="L128" s="7"/>
    </row>
    <row r="129" spans="1:12" s="3" customFormat="1" ht="12.75">
      <c r="A129" s="15" t="s">
        <v>14</v>
      </c>
      <c r="B129" s="15" t="s">
        <v>15</v>
      </c>
      <c r="C129" s="15" t="s">
        <v>16</v>
      </c>
      <c r="D129" s="15" t="s">
        <v>17</v>
      </c>
      <c r="E129" s="146" t="s">
        <v>18</v>
      </c>
      <c r="F129" s="146"/>
      <c r="G129" s="146" t="s">
        <v>19</v>
      </c>
      <c r="H129" s="146"/>
      <c r="I129" s="146" t="s">
        <v>20</v>
      </c>
      <c r="J129" s="146"/>
      <c r="K129" s="9"/>
      <c r="L129" s="9"/>
    </row>
    <row r="130" spans="1:12" s="4" customFormat="1" ht="18.75" customHeight="1">
      <c r="A130" s="18">
        <v>45225</v>
      </c>
      <c r="B130" s="19" t="s">
        <v>140</v>
      </c>
      <c r="C130" s="18" t="s">
        <v>178</v>
      </c>
      <c r="D130" s="19" t="s">
        <v>148</v>
      </c>
      <c r="E130" s="144" t="str">
        <f>G127</f>
        <v>YILDIRIM AYYILDIZSPOR</v>
      </c>
      <c r="F130" s="144"/>
      <c r="G130" s="144" t="str">
        <f>E124</f>
        <v>ORHANGAZİ FUT.KLB.</v>
      </c>
      <c r="H130" s="144"/>
      <c r="I130" s="19">
        <v>0</v>
      </c>
      <c r="J130" s="19">
        <v>6</v>
      </c>
      <c r="K130" s="7"/>
      <c r="L130" s="7"/>
    </row>
    <row r="131" spans="1:12" s="4" customFormat="1" ht="18.75" customHeight="1">
      <c r="A131" s="18">
        <v>45225</v>
      </c>
      <c r="B131" s="19" t="s">
        <v>144</v>
      </c>
      <c r="C131" s="18" t="s">
        <v>178</v>
      </c>
      <c r="D131" s="19" t="s">
        <v>148</v>
      </c>
      <c r="E131" s="144" t="str">
        <f>G125</f>
        <v>H.D.OSMANGAZİSPOR</v>
      </c>
      <c r="F131" s="144"/>
      <c r="G131" s="144" t="str">
        <f>E123</f>
        <v>ORHANGAZİ G.BİR.</v>
      </c>
      <c r="H131" s="144"/>
      <c r="I131" s="19">
        <v>2</v>
      </c>
      <c r="J131" s="19">
        <v>2</v>
      </c>
      <c r="K131" s="7"/>
      <c r="L131" s="7"/>
    </row>
    <row r="132" spans="1:12" s="4" customFormat="1" ht="18.75" customHeight="1">
      <c r="A132" s="18">
        <v>45225</v>
      </c>
      <c r="B132" s="19" t="s">
        <v>150</v>
      </c>
      <c r="C132" s="18" t="s">
        <v>178</v>
      </c>
      <c r="D132" s="19" t="s">
        <v>177</v>
      </c>
      <c r="E132" s="144" t="str">
        <f>G124</f>
        <v>NİLÜFER KIZILCIKLISPOR</v>
      </c>
      <c r="F132" s="144"/>
      <c r="G132" s="144" t="str">
        <f>E126</f>
        <v>NİLÜFER ALTINŞEHİR </v>
      </c>
      <c r="H132" s="144"/>
      <c r="I132" s="19">
        <v>2</v>
      </c>
      <c r="J132" s="19">
        <v>3</v>
      </c>
      <c r="K132" s="7"/>
      <c r="L132" s="7"/>
    </row>
    <row r="133" spans="1:12" s="4" customFormat="1" ht="18.75" customHeight="1">
      <c r="A133" s="18">
        <v>45225</v>
      </c>
      <c r="B133" s="19" t="s">
        <v>153</v>
      </c>
      <c r="C133" s="18" t="s">
        <v>178</v>
      </c>
      <c r="D133" s="19" t="s">
        <v>177</v>
      </c>
      <c r="E133" s="139" t="str">
        <f>G126</f>
        <v>MİLLET GÖÇMENSPOR</v>
      </c>
      <c r="F133" s="140"/>
      <c r="G133" s="139" t="str">
        <f>E125</f>
        <v>ALTINOKSPOR</v>
      </c>
      <c r="H133" s="140"/>
      <c r="I133" s="19">
        <v>0</v>
      </c>
      <c r="J133" s="19">
        <v>0</v>
      </c>
      <c r="K133" s="7"/>
      <c r="L133" s="7"/>
    </row>
    <row r="134" spans="1:12" s="4" customFormat="1" ht="18.75" customHeight="1">
      <c r="A134" s="19"/>
      <c r="B134" s="19"/>
      <c r="C134" s="19"/>
      <c r="D134" s="19"/>
      <c r="E134" s="139" t="str">
        <f>E127</f>
        <v>BAY</v>
      </c>
      <c r="F134" s="140"/>
      <c r="G134" s="139" t="str">
        <f>G123</f>
        <v>NİLÜFER SPOR  1987</v>
      </c>
      <c r="H134" s="140"/>
      <c r="I134" s="19"/>
      <c r="J134" s="19"/>
      <c r="K134" s="7"/>
      <c r="L134" s="7"/>
    </row>
    <row r="135" spans="1:12" s="4" customFormat="1" ht="18.75" customHeight="1">
      <c r="A135" s="145" t="s">
        <v>39</v>
      </c>
      <c r="B135" s="145"/>
      <c r="C135" s="145"/>
      <c r="D135" s="145"/>
      <c r="E135" s="145"/>
      <c r="F135" s="145"/>
      <c r="G135" s="145"/>
      <c r="H135" s="145"/>
      <c r="I135" s="145"/>
      <c r="J135" s="145"/>
      <c r="K135" s="7"/>
      <c r="L135" s="7"/>
    </row>
    <row r="136" spans="1:12" s="3" customFormat="1" ht="12.75">
      <c r="A136" s="15" t="s">
        <v>14</v>
      </c>
      <c r="B136" s="15" t="s">
        <v>15</v>
      </c>
      <c r="C136" s="15" t="s">
        <v>16</v>
      </c>
      <c r="D136" s="15" t="s">
        <v>17</v>
      </c>
      <c r="E136" s="146" t="s">
        <v>18</v>
      </c>
      <c r="F136" s="146"/>
      <c r="G136" s="146" t="s">
        <v>19</v>
      </c>
      <c r="H136" s="146"/>
      <c r="I136" s="146" t="s">
        <v>20</v>
      </c>
      <c r="J136" s="146"/>
      <c r="K136" s="9"/>
      <c r="L136" s="9"/>
    </row>
    <row r="137" spans="1:12" s="4" customFormat="1" ht="18.75" customHeight="1">
      <c r="A137" s="18">
        <v>45230</v>
      </c>
      <c r="B137" s="19" t="s">
        <v>150</v>
      </c>
      <c r="C137" s="18" t="s">
        <v>160</v>
      </c>
      <c r="D137" s="19" t="s">
        <v>164</v>
      </c>
      <c r="E137" s="144" t="str">
        <f>G134</f>
        <v>NİLÜFER SPOR  1987</v>
      </c>
      <c r="F137" s="144"/>
      <c r="G137" s="139" t="str">
        <f>E131</f>
        <v>H.D.OSMANGAZİSPOR</v>
      </c>
      <c r="H137" s="140"/>
      <c r="I137" s="19">
        <v>0</v>
      </c>
      <c r="J137" s="19">
        <v>3</v>
      </c>
      <c r="K137" s="7"/>
      <c r="L137" s="7"/>
    </row>
    <row r="138" spans="1:12" s="4" customFormat="1" ht="18.75" customHeight="1">
      <c r="A138" s="18">
        <v>45230</v>
      </c>
      <c r="B138" s="19" t="s">
        <v>146</v>
      </c>
      <c r="C138" s="18" t="s">
        <v>160</v>
      </c>
      <c r="D138" s="19" t="s">
        <v>164</v>
      </c>
      <c r="E138" s="144" t="str">
        <f>G132</f>
        <v>NİLÜFER ALTINŞEHİR </v>
      </c>
      <c r="F138" s="144"/>
      <c r="G138" s="139" t="str">
        <f>E130</f>
        <v>YILDIRIM AYYILDIZSPOR</v>
      </c>
      <c r="H138" s="140"/>
      <c r="I138" s="19">
        <v>11</v>
      </c>
      <c r="J138" s="19">
        <v>2</v>
      </c>
      <c r="K138" s="7"/>
      <c r="L138" s="7"/>
    </row>
    <row r="139" spans="1:12" s="4" customFormat="1" ht="18.75" customHeight="1">
      <c r="A139" s="18">
        <v>45230</v>
      </c>
      <c r="B139" s="19" t="s">
        <v>145</v>
      </c>
      <c r="C139" s="18" t="s">
        <v>160</v>
      </c>
      <c r="D139" s="19" t="s">
        <v>164</v>
      </c>
      <c r="E139" s="144" t="str">
        <f>G131</f>
        <v>ORHANGAZİ G.BİR.</v>
      </c>
      <c r="F139" s="144"/>
      <c r="G139" s="139" t="str">
        <f>E133</f>
        <v>MİLLET GÖÇMENSPOR</v>
      </c>
      <c r="H139" s="140"/>
      <c r="I139" s="19">
        <v>3</v>
      </c>
      <c r="J139" s="19">
        <v>1</v>
      </c>
      <c r="K139" s="7"/>
      <c r="L139" s="7"/>
    </row>
    <row r="140" spans="1:12" s="4" customFormat="1" ht="18.75" customHeight="1">
      <c r="A140" s="18">
        <v>45230</v>
      </c>
      <c r="B140" s="19" t="s">
        <v>143</v>
      </c>
      <c r="C140" s="18" t="s">
        <v>160</v>
      </c>
      <c r="D140" s="19" t="s">
        <v>164</v>
      </c>
      <c r="E140" s="144" t="str">
        <f>G133</f>
        <v>ALTINOKSPOR</v>
      </c>
      <c r="F140" s="144"/>
      <c r="G140" s="144" t="str">
        <f>E132</f>
        <v>NİLÜFER KIZILCIKLISPOR</v>
      </c>
      <c r="H140" s="144"/>
      <c r="I140" s="19">
        <v>1</v>
      </c>
      <c r="J140" s="19">
        <v>3</v>
      </c>
      <c r="K140" s="7"/>
      <c r="L140" s="7"/>
    </row>
    <row r="141" spans="1:12" s="4" customFormat="1" ht="18.75" customHeight="1">
      <c r="A141" s="19"/>
      <c r="B141" s="19"/>
      <c r="C141" s="19"/>
      <c r="D141" s="19"/>
      <c r="E141" s="139" t="str">
        <f>E134</f>
        <v>BAY</v>
      </c>
      <c r="F141" s="140"/>
      <c r="G141" s="139" t="str">
        <f>G130</f>
        <v>ORHANGAZİ FUT.KLB.</v>
      </c>
      <c r="H141" s="140"/>
      <c r="I141" s="19"/>
      <c r="J141" s="19"/>
      <c r="K141" s="7"/>
      <c r="L141" s="7"/>
    </row>
    <row r="142" spans="1:12" s="4" customFormat="1" ht="18.75" customHeight="1">
      <c r="A142" s="145" t="s">
        <v>40</v>
      </c>
      <c r="B142" s="145"/>
      <c r="C142" s="145"/>
      <c r="D142" s="145"/>
      <c r="E142" s="145"/>
      <c r="F142" s="145"/>
      <c r="G142" s="145"/>
      <c r="H142" s="145"/>
      <c r="I142" s="145"/>
      <c r="J142" s="145"/>
      <c r="K142" s="7"/>
      <c r="L142" s="7"/>
    </row>
    <row r="143" spans="1:12" s="3" customFormat="1" ht="12.75">
      <c r="A143" s="15" t="s">
        <v>14</v>
      </c>
      <c r="B143" s="15" t="s">
        <v>15</v>
      </c>
      <c r="C143" s="15" t="s">
        <v>16</v>
      </c>
      <c r="D143" s="15" t="s">
        <v>17</v>
      </c>
      <c r="E143" s="146" t="s">
        <v>18</v>
      </c>
      <c r="F143" s="146"/>
      <c r="G143" s="146" t="s">
        <v>19</v>
      </c>
      <c r="H143" s="146"/>
      <c r="I143" s="146" t="s">
        <v>20</v>
      </c>
      <c r="J143" s="146"/>
      <c r="K143" s="9"/>
      <c r="L143" s="9"/>
    </row>
    <row r="144" spans="1:12" s="4" customFormat="1" ht="18.75" customHeight="1">
      <c r="A144" s="18" t="s">
        <v>216</v>
      </c>
      <c r="B144" s="19" t="s">
        <v>145</v>
      </c>
      <c r="C144" s="18" t="s">
        <v>199</v>
      </c>
      <c r="D144" s="19" t="s">
        <v>139</v>
      </c>
      <c r="E144" s="144" t="str">
        <f>G141</f>
        <v>ORHANGAZİ FUT.KLB.</v>
      </c>
      <c r="F144" s="144"/>
      <c r="G144" s="144" t="str">
        <f>E138</f>
        <v>NİLÜFER ALTINŞEHİR </v>
      </c>
      <c r="H144" s="144"/>
      <c r="I144" s="19">
        <v>0</v>
      </c>
      <c r="J144" s="19">
        <v>6</v>
      </c>
      <c r="K144" s="7"/>
      <c r="L144" s="7"/>
    </row>
    <row r="145" spans="1:12" s="4" customFormat="1" ht="18.75" customHeight="1">
      <c r="A145" s="18" t="s">
        <v>216</v>
      </c>
      <c r="B145" s="19" t="s">
        <v>153</v>
      </c>
      <c r="C145" s="18" t="s">
        <v>199</v>
      </c>
      <c r="D145" s="19" t="s">
        <v>139</v>
      </c>
      <c r="E145" s="144" t="str">
        <f>G139</f>
        <v>MİLLET GÖÇMENSPOR</v>
      </c>
      <c r="F145" s="144"/>
      <c r="G145" s="144" t="str">
        <f>E137</f>
        <v>NİLÜFER SPOR  1987</v>
      </c>
      <c r="H145" s="144"/>
      <c r="I145" s="19">
        <v>5</v>
      </c>
      <c r="J145" s="19">
        <v>1</v>
      </c>
      <c r="K145" s="7"/>
      <c r="L145" s="7"/>
    </row>
    <row r="146" spans="1:12" s="4" customFormat="1" ht="18.75" customHeight="1">
      <c r="A146" s="18" t="s">
        <v>216</v>
      </c>
      <c r="B146" s="19" t="s">
        <v>140</v>
      </c>
      <c r="C146" s="18" t="s">
        <v>199</v>
      </c>
      <c r="D146" s="19" t="s">
        <v>139</v>
      </c>
      <c r="E146" s="144" t="str">
        <f>G138</f>
        <v>YILDIRIM AYYILDIZSPOR</v>
      </c>
      <c r="F146" s="144"/>
      <c r="G146" s="144" t="str">
        <f>E140</f>
        <v>ALTINOKSPOR</v>
      </c>
      <c r="H146" s="144"/>
      <c r="I146" s="19">
        <v>2</v>
      </c>
      <c r="J146" s="19">
        <v>5</v>
      </c>
      <c r="K146" s="7"/>
      <c r="L146" s="7"/>
    </row>
    <row r="147" spans="1:12" s="4" customFormat="1" ht="18.75" customHeight="1">
      <c r="A147" s="18" t="s">
        <v>216</v>
      </c>
      <c r="B147" s="19" t="s">
        <v>150</v>
      </c>
      <c r="C147" s="18" t="s">
        <v>199</v>
      </c>
      <c r="D147" s="19" t="s">
        <v>164</v>
      </c>
      <c r="E147" s="144" t="str">
        <f>G140</f>
        <v>NİLÜFER KIZILCIKLISPOR</v>
      </c>
      <c r="F147" s="144"/>
      <c r="G147" s="144" t="str">
        <f>E139</f>
        <v>ORHANGAZİ G.BİR.</v>
      </c>
      <c r="H147" s="144"/>
      <c r="I147" s="19">
        <v>2</v>
      </c>
      <c r="J147" s="19">
        <v>7</v>
      </c>
      <c r="K147" s="7"/>
      <c r="L147" s="7"/>
    </row>
    <row r="148" spans="1:12" s="4" customFormat="1" ht="18.75" customHeight="1">
      <c r="A148" s="19"/>
      <c r="B148" s="19"/>
      <c r="C148" s="19"/>
      <c r="D148" s="19"/>
      <c r="E148" s="139" t="str">
        <f>E141</f>
        <v>BAY</v>
      </c>
      <c r="F148" s="140"/>
      <c r="G148" s="139" t="str">
        <f>G137</f>
        <v>H.D.OSMANGAZİSPOR</v>
      </c>
      <c r="H148" s="140"/>
      <c r="I148" s="19"/>
      <c r="J148" s="19"/>
      <c r="K148" s="7"/>
      <c r="L148" s="7"/>
    </row>
    <row r="149" spans="1:12" s="4" customFormat="1" ht="18.75" customHeight="1">
      <c r="A149" s="145" t="s">
        <v>41</v>
      </c>
      <c r="B149" s="145"/>
      <c r="C149" s="145"/>
      <c r="D149" s="145"/>
      <c r="E149" s="145"/>
      <c r="F149" s="145"/>
      <c r="G149" s="145"/>
      <c r="H149" s="145"/>
      <c r="I149" s="145"/>
      <c r="J149" s="145"/>
      <c r="K149" s="7"/>
      <c r="L149" s="7"/>
    </row>
    <row r="150" spans="1:12" s="3" customFormat="1" ht="12.75">
      <c r="A150" s="15" t="s">
        <v>14</v>
      </c>
      <c r="B150" s="15" t="s">
        <v>15</v>
      </c>
      <c r="C150" s="15" t="s">
        <v>16</v>
      </c>
      <c r="D150" s="15" t="s">
        <v>17</v>
      </c>
      <c r="E150" s="146" t="s">
        <v>18</v>
      </c>
      <c r="F150" s="146"/>
      <c r="G150" s="146" t="s">
        <v>19</v>
      </c>
      <c r="H150" s="146"/>
      <c r="I150" s="146" t="s">
        <v>20</v>
      </c>
      <c r="J150" s="146"/>
      <c r="K150" s="9"/>
      <c r="L150" s="9"/>
    </row>
    <row r="151" spans="1:12" s="4" customFormat="1" ht="18.75" customHeight="1">
      <c r="A151" s="18">
        <v>45243</v>
      </c>
      <c r="B151" s="19" t="s">
        <v>144</v>
      </c>
      <c r="C151" s="18" t="s">
        <v>218</v>
      </c>
      <c r="D151" s="19" t="s">
        <v>139</v>
      </c>
      <c r="E151" s="144" t="str">
        <f>G148</f>
        <v>H.D.OSMANGAZİSPOR</v>
      </c>
      <c r="F151" s="144"/>
      <c r="G151" s="144" t="str">
        <f>E145</f>
        <v>MİLLET GÖÇMENSPOR</v>
      </c>
      <c r="H151" s="144"/>
      <c r="I151" s="19">
        <v>1</v>
      </c>
      <c r="J151" s="19">
        <v>1</v>
      </c>
      <c r="K151" s="7"/>
      <c r="L151" s="7"/>
    </row>
    <row r="152" spans="1:12" s="4" customFormat="1" ht="18.75" customHeight="1">
      <c r="A152" s="18">
        <v>45243</v>
      </c>
      <c r="B152" s="19" t="s">
        <v>143</v>
      </c>
      <c r="C152" s="18" t="s">
        <v>218</v>
      </c>
      <c r="D152" s="19" t="s">
        <v>139</v>
      </c>
      <c r="E152" s="144" t="str">
        <f>G146</f>
        <v>ALTINOKSPOR</v>
      </c>
      <c r="F152" s="144"/>
      <c r="G152" s="144" t="str">
        <f>E144</f>
        <v>ORHANGAZİ FUT.KLB.</v>
      </c>
      <c r="H152" s="144"/>
      <c r="I152" s="19">
        <v>1</v>
      </c>
      <c r="J152" s="19">
        <v>4</v>
      </c>
      <c r="K152" s="7"/>
      <c r="L152" s="7"/>
    </row>
    <row r="153" spans="1:12" s="4" customFormat="1" ht="18.75" customHeight="1">
      <c r="A153" s="18">
        <v>45243</v>
      </c>
      <c r="B153" s="19" t="s">
        <v>146</v>
      </c>
      <c r="C153" s="18" t="s">
        <v>218</v>
      </c>
      <c r="D153" s="19" t="s">
        <v>139</v>
      </c>
      <c r="E153" s="144" t="str">
        <f>G145</f>
        <v>NİLÜFER SPOR  1987</v>
      </c>
      <c r="F153" s="144"/>
      <c r="G153" s="144" t="str">
        <f>E147</f>
        <v>NİLÜFER KIZILCIKLISPOR</v>
      </c>
      <c r="H153" s="144"/>
      <c r="I153" s="19">
        <v>2</v>
      </c>
      <c r="J153" s="19">
        <v>3</v>
      </c>
      <c r="K153" s="7"/>
      <c r="L153" s="7"/>
    </row>
    <row r="154" spans="1:12" s="4" customFormat="1" ht="18.75" customHeight="1">
      <c r="A154" s="18">
        <v>45243</v>
      </c>
      <c r="B154" s="19" t="s">
        <v>145</v>
      </c>
      <c r="C154" s="18" t="s">
        <v>218</v>
      </c>
      <c r="D154" s="19" t="s">
        <v>139</v>
      </c>
      <c r="E154" s="139" t="str">
        <f>G147</f>
        <v>ORHANGAZİ G.BİR.</v>
      </c>
      <c r="F154" s="140"/>
      <c r="G154" s="139" t="str">
        <f>E146</f>
        <v>YILDIRIM AYYILDIZSPOR</v>
      </c>
      <c r="H154" s="140"/>
      <c r="I154" s="19">
        <v>3</v>
      </c>
      <c r="J154" s="19">
        <v>0</v>
      </c>
      <c r="K154" s="7"/>
      <c r="L154" s="7"/>
    </row>
    <row r="155" spans="1:12" s="4" customFormat="1" ht="18.75" customHeight="1">
      <c r="A155" s="19"/>
      <c r="B155" s="19"/>
      <c r="C155" s="19"/>
      <c r="D155" s="19"/>
      <c r="E155" s="139" t="str">
        <f>E148</f>
        <v>BAY</v>
      </c>
      <c r="F155" s="140"/>
      <c r="G155" s="139" t="str">
        <f>G144</f>
        <v>NİLÜFER ALTINŞEHİR </v>
      </c>
      <c r="H155" s="140"/>
      <c r="I155" s="19"/>
      <c r="J155" s="19"/>
      <c r="K155" s="7"/>
      <c r="L155" s="7"/>
    </row>
    <row r="156" spans="1:12" s="4" customFormat="1" ht="18.75" customHeight="1">
      <c r="A156" s="31"/>
      <c r="B156" s="32"/>
      <c r="C156" s="32"/>
      <c r="D156" s="32"/>
      <c r="E156" s="33"/>
      <c r="F156" s="33"/>
      <c r="G156" s="33"/>
      <c r="H156" s="33"/>
      <c r="I156" s="32"/>
      <c r="J156" s="32"/>
      <c r="K156" s="7"/>
      <c r="L156" s="7"/>
    </row>
    <row r="157" spans="1:13" s="53" customFormat="1" ht="16.5" customHeight="1">
      <c r="A157" s="141" t="s">
        <v>0</v>
      </c>
      <c r="B157" s="142"/>
      <c r="C157" s="142"/>
      <c r="D157" s="142"/>
      <c r="E157" s="142"/>
      <c r="F157" s="142"/>
      <c r="G157" s="142"/>
      <c r="H157" s="142"/>
      <c r="I157" s="142"/>
      <c r="J157" s="142"/>
      <c r="K157" s="143" t="s">
        <v>26</v>
      </c>
      <c r="L157" s="143"/>
      <c r="M157" s="64"/>
    </row>
    <row r="158" spans="1:12" s="53" customFormat="1" ht="15.75">
      <c r="A158" s="55" t="s">
        <v>1</v>
      </c>
      <c r="B158" s="56" t="s">
        <v>2</v>
      </c>
      <c r="C158" s="57" t="s">
        <v>3</v>
      </c>
      <c r="D158" s="57" t="s">
        <v>4</v>
      </c>
      <c r="E158" s="57" t="s">
        <v>5</v>
      </c>
      <c r="F158" s="57" t="s">
        <v>6</v>
      </c>
      <c r="G158" s="57" t="s">
        <v>7</v>
      </c>
      <c r="H158" s="57" t="s">
        <v>8</v>
      </c>
      <c r="I158" s="57" t="s">
        <v>9</v>
      </c>
      <c r="J158" s="57" t="s">
        <v>10</v>
      </c>
      <c r="K158" s="43" t="s">
        <v>27</v>
      </c>
      <c r="L158" s="43" t="s">
        <v>28</v>
      </c>
    </row>
    <row r="159" spans="1:12" s="53" customFormat="1" ht="26.25" customHeight="1">
      <c r="A159" s="58">
        <v>1</v>
      </c>
      <c r="B159" s="62" t="s">
        <v>64</v>
      </c>
      <c r="C159" s="60">
        <f aca="true" t="shared" si="0" ref="C159:C168">(D159+E159+F159)</f>
        <v>16</v>
      </c>
      <c r="D159" s="60">
        <f>(IF(J31="",0,(IF(J31&gt;I31,1,0))))+(IF(I39="",0,(IF(I39&gt;J39,1,0))))+(IF(J47="",0,(IF(J47&gt;I47,1,0))))+(IF(I55="",0,(IF(I55&gt;J55,1,0))))+(IF(J62="",0,(IF(J62&gt;I62,1,0))))+(IF(I68="",0,(IF(I68&gt;J68,1,0))))+(IF(J74="",0,(IF(J74&gt;I74,1,0))))+(IF(I80="",0,(IF(I80&gt;J80,1,0))))+(IF(I91="",0,(IF(I91&gt;J91,1,0))))+(IF(I95="",0,(IF(I95&gt;J95,1,0))))+(IF(J103="",0,(IF(J103&gt;I103,1,0))))+(IF(I111="",0,(IF(I111&gt;J111,1,0))))+(IF(J119="",0,(IF(J119&gt;I119,1,0))))+(IF(I126="",0,(IF(I126&gt;J126,1,0))))+(IF(J132="",0,(IF(J132&gt;I132,1,0))))+(IF(I138="",0,(IF(I138&gt;J138,1,0))))+(IF(J144="",0,(IF(J144&gt;I144,1,0))))+(IF(J155="",0,(IF(J155&gt;I155,1,0))))</f>
        <v>11</v>
      </c>
      <c r="E159" s="60">
        <f>(IF(J31="",0,(IF(J31=I31,1,0))))+(IF(I39="",0,(IF(I39=J39,1,0))))+(IF(J47="",0,(IF(J47=I47,1,0))))+(IF(I55="",0,(IF(I55=J55,1,0))))+(IF(J62="",0,(IF(J62=I62,1,0))))+(IF(I68="",0,(IF(I68=J68,1,0))))+(IF(J74="",0,(IF(J74=I74,1,0))))+(IF(I80="",0,(IF(I80=J80,1,0))))+(IF(I91="",0,(IF(I91=J91,1,0))))+(IF(I95="",0,(IF(I95=J95,1,0))))+(IF(J103="",0,(IF(J103=I103,1,0))))+(IF(I111="",0,(IF(I111=J111,1,0))))+(IF(J119="",0,(IF(J119=I119,1,0))))+(IF(I126="",0,(IF(I126=J126,1,0))))+(IF(J132="",0,(IF(J132=I132,1,0))))+(IF(I138="",0,(IF(I138=J138,1,0))))+(IF(J144="",0,(IF(J144=I144,1,0))))+(IF(J155="",0,(IF(J155=I155,1,0))))</f>
        <v>3</v>
      </c>
      <c r="F159" s="60">
        <f>(IF(J31="",0,(IF(J31&lt;I31,1,0))))+(IF(I39="",0,(IF(I39&lt;J39,1,0))))+(IF(J47="",0,(IF(J47&lt;I47,1,0))))+(IF(I55="",0,(IF(I55&lt;J55,1,0))))+(IF(J62="",0,(IF(J62&lt;I62,1,0))))+(IF(I68="",0,(IF(I68&lt;J68,1,0))))+(IF(J74="",0,(IF(J74&lt;I74,1,0))))+(IF(I80="",0,(IF(I80&lt;J80,1,0))))+(IF(I91="",0,(IF(I91&lt;J91,1,0))))+(IF(I95="",0,(IF(I95&lt;J95,1,0))))+(IF(J103="",0,(IF(J103&lt;I103,1,0))))+(IF(I111="",0,(IF(I111&lt;J111,1,0))))+(IF(J119="",0,(IF(J119&lt;I119,1,0))))+(IF(I126="",0,(IF(I126&lt;J126,1,0))))+(IF(J132="",0,(IF(J132&lt;I132,1,0))))+(IF(I138="",0,(IF(I138&lt;J138,1,0))))+(IF(J144="",0,(IF(J144&lt;I144,1,0))))+(IF(J155="",0,(IF(J155&lt;I155,1,0))))</f>
        <v>2</v>
      </c>
      <c r="G159" s="60">
        <f>(J31+I39+J47+I55+J62+I68+J74+I80+I91+I95+J103+I111+J119+I126+J132+I138+J144+J155)</f>
        <v>51</v>
      </c>
      <c r="H159" s="60">
        <f>(I31+J39+I47+J55+I62+J68+I74+J80+J91+J95+I103+J111+I119+J126+I132+J138+I144+I155)</f>
        <v>18</v>
      </c>
      <c r="I159" s="60">
        <f>(D159*3)+E159+K159-L159</f>
        <v>36</v>
      </c>
      <c r="J159" s="60">
        <f aca="true" t="shared" si="1" ref="J159:J168">G159-H159</f>
        <v>33</v>
      </c>
      <c r="K159" s="138"/>
      <c r="L159" s="138"/>
    </row>
    <row r="160" spans="1:16" s="53" customFormat="1" ht="26.25" customHeight="1">
      <c r="A160" s="58">
        <v>2</v>
      </c>
      <c r="B160" s="61" t="s">
        <v>59</v>
      </c>
      <c r="C160" s="60">
        <f t="shared" si="0"/>
        <v>16</v>
      </c>
      <c r="D160" s="60">
        <f>(IF(I32="",0,(IF(I32&gt;J32,1,0))))+(IF(J40="",0,(IF(J40&gt;I40,1,0))))+(IF(I48="",0,(IF(I48&gt;J48,1,0))))+(IF(J55="",0,(IF(J55&gt;I55,1,0))))+(IF(I61="",0,(IF(I61&gt;J61,1,0))))+(IF(J67="",0,(IF(J67&gt;I67,1,0))))+(IF(I73="",0,(IF(I73&gt;J73,1,0))))+(IF(I84="",0,(IF(I84&gt;J84,1,0))))+(IF(J87="",0,(IF(J87&gt;I87,1,0))))+(IF(J96="",0,(IF(J96&gt;I96,1,0))))+(IF(I104="",0,(IF(I104&gt;J104,1,0))))+(IF(J112="",0,(IF(J112&gt;I112,1,0))))+(IF(I119="",0,(IF(I119&gt;J119,1,0))))+(IF(J125="",0,(IF(J125&gt;I125,1,0))))+(IF(I131="",0,(IF(I131&gt;J131,1,0))))+(IF(J137="",0,(IF(J137&gt;I137,1,0))))+(IF(J148="",0,(IF(J148&gt;I148,1,0))))+(IF(I151="",0,(IF(I151&gt;J151,1,0))))</f>
        <v>8</v>
      </c>
      <c r="E160" s="60">
        <f>(IF(I32="",0,(IF(I32=J32,1,0))))+(IF(J40="",0,(IF(J40=I40,1,0))))+(IF(I48="",0,(IF(I48=J48,1,0))))+(IF(J55="",0,(IF(J55=I55,1,0))))+(IF(I61="",0,(IF(I61=J61,1,0))))+(IF(J67="",0,(IF(J67=I67,1,0))))+(IF(I73="",0,(IF(I73=J73,1,0))))+(IF(I84="",0,(IF(I84=J84,1,0))))+(IF(J87="",0,(IF(J87=I87,1,0))))+(IF(J96="",0,(IF(J96=I96,1,0))))+(IF(I104="",0,(IF(I104=J104,1,0))))+(IF(J112="",0,(IF(J112=I112,1,0))))+(IF(I119="",0,(IF(I119=J119,1,0))))+(IF(J125="",0,(IF(J125=I125,1,0))))+(IF(I131="",0,(IF(I131=J131,1,0))))+(IF(J137="",0,(IF(J137=I137,1,0))))+(IF(J148="",0,(IF(J148=I148,1,0))))+(IF(I151="",0,(IF(I151=J151,1,0))))</f>
        <v>5</v>
      </c>
      <c r="F160" s="60">
        <f>(IF(I32="",0,(IF(I32&lt;J32,1,0))))+(IF(J40="",0,(IF(J40&lt;I40,1,0))))+(IF(I48="",0,(IF(I48&lt;J48,1,0))))+(IF(J55="",0,(IF(J55&lt;I55,1,0))))+(IF(I61="",0,(IF(I61&lt;J61,1,0))))+(IF(J67="",0,(IF(J67&lt;I67,1,0))))+(IF(I73="",0,(IF(I73&lt;J73,1,0))))+(IF(I84="",0,(IF(I84&lt;J84,1,0))))+(IF(J87="",0,(IF(J87&lt;I87,1,0))))+(IF(J96="",0,(IF(J96&lt;I96,1,0))))+(IF(I104="",0,(IF(I104&lt;J104,1,0))))+(IF(J112="",0,(IF(J112&lt;I112,1,0))))+(IF(I119="",0,(IF(I119&lt;J119,1,0))))+(IF(J125="",0,(IF(J125&lt;I125,1,0))))+(IF(I131="",0,(IF(I131&lt;J131,1,0))))+(IF(J137="",0,(IF(J137&lt;I137,1,0))))+(IF(J148="",0,(IF(J148&lt;I148,1,0))))+(IF(I151="",0,(IF(I151&lt;J151,1,0))))</f>
        <v>3</v>
      </c>
      <c r="G160" s="60">
        <f>(I32+J40+I48+J55+I61+J67+I73+I84+J87+J96+I104+J112+I119+J125+I131+J137+I148+I151)</f>
        <v>43</v>
      </c>
      <c r="H160" s="60">
        <f>(J32+I40+J48+I55+J61+I67+J73+J84+I87+I96+J104+I112+J119+I125+J131+I137+I148+J151)</f>
        <v>24</v>
      </c>
      <c r="I160" s="60">
        <f aca="true" t="shared" si="2" ref="I160:I168">(D160*3)+E160+K160-L160</f>
        <v>29</v>
      </c>
      <c r="J160" s="60">
        <f t="shared" si="1"/>
        <v>19</v>
      </c>
      <c r="K160" s="138"/>
      <c r="L160" s="138"/>
      <c r="M160" s="57"/>
      <c r="N160" s="57"/>
      <c r="O160" s="129"/>
      <c r="P160" s="57"/>
    </row>
    <row r="161" spans="1:12" s="53" customFormat="1" ht="26.25" customHeight="1">
      <c r="A161" s="58">
        <v>3</v>
      </c>
      <c r="B161" s="61" t="s">
        <v>60</v>
      </c>
      <c r="C161" s="60">
        <f t="shared" si="0"/>
        <v>16</v>
      </c>
      <c r="D161" s="60">
        <f>(IF(J33="",0,(IF(J33&gt;I33,1,0))))+(IF(I41="",0,(IF(I41&gt;J41,1,0))))+(IF(J48="",0,(IF(J48&gt;I48,1,0))))+(IF(I54="",0,(IF(I54&gt;J54,1,0))))+(IF(J60="",0,(IF(J60&gt;I60,1,0))))+(IF(I66="",0,(IF(I66&gt;J66,1,0))))+(IF(I77="",0,(IF(I77&gt;J77,1,0))))+(IF(J80="",0,(IF(J80&gt;I80,1,0))))+(IF(I88="",0,(IF(I88&gt;J88,1,0))))+(IF(I97="",0,(IF(I97&gt;J97,1,0))))+(IF(J105="",0,(IF(J105&gt;I105,1,0))))+(IF(I112="",0,(IF(I112&gt;J112,1,0))))+(IF(J118="",0,(IF(J118&gt;I118,1,0))))+(IF(I124="",0,(IF(I124&gt;J124,1,0))))+(IF(J130="",0,(IF(J130&gt;I130,1,0))))+(IF(J141="",0,(IF(J141&gt;I141,1,0))))+(IF(I144="",0,(IF(I144&gt;J144,1,0))))+(IF(J152="",0,(IF(J152&gt;I152,1,0))))</f>
        <v>12</v>
      </c>
      <c r="E161" s="60">
        <f>(IF(J33="",0,(IF(J33=I33,1,0))))+(IF(I41="",0,(IF(I41=J41,1,0))))+(IF(J48="",0,(IF(J48=I48,1,0))))+(IF(I54="",0,(IF(I54=J54,1,0))))+(IF(J60="",0,(IF(J60=I60,1,0))))+(IF(I66="",0,(IF(I66=J66,1,0))))+(IF(I77="",0,(IF(I77=J77,1,0))))+(IF(J80="",0,(IF(J80=I80,1,0))))+(IF(I88="",0,(IF(I88=J88,1,0))))+(IF(I97="",0,(IF(I97=J97,1,0))))+(IF(J105="",0,(IF(J105=I105,1,0))))+(IF(I112="",0,(IF(I112=J112,1,0))))+(IF(J118="",0,(IF(J118=I118,1,0))))+(IF(I124="",0,(IF(I124=J124,1,0))))+(IF(J130="",0,(IF(J130=I130,1,0))))+(IF(J141="",0,(IF(J141=I141,1,0))))+(IF(I144="",0,(IF(I144=J144,1,0))))+(IF(J152="",0,(IF(J152=I152,1,0))))</f>
        <v>1</v>
      </c>
      <c r="F161" s="60">
        <f>(IF(J33="",0,(IF(J33&lt;I33,1,0))))+(IF(I41="",0,(IF(I41&lt;J41,1,0))))+(IF(J48="",0,(IF(J48&lt;I48,1,0))))+(IF(I54="",0,(IF(I54&lt;J54,1,0))))+(IF(J60="",0,(IF(J60&lt;I60,1,0))))+(IF(I66="",0,(IF(I66&lt;J66,1,0))))+(IF(I77="",0,(IF(I77&lt;J77,1,0))))+(IF(J80="",0,(IF(J80&lt;I80,1,0))))+(IF(I88="",0,(IF(I88&lt;J88,1,0))))+(IF(I97="",0,(IF(I97&lt;J97,1,0))))+(IF(J105="",0,(IF(J105&lt;I105,1,0))))+(IF(I112="",0,(IF(I112&lt;J112,1,0))))+(IF(J118="",0,(IF(J118&lt;I118,1,0))))+(IF(I124="",0,(IF(I124&lt;J124,1,0))))+(IF(J130="",0,(IF(J130&lt;I130,1,0))))+(IF(J141="",0,(IF(J141&lt;I141,1,0))))+(IF(I144="",0,(IF(I144&lt;J144,1,0))))+(IF(J152="",0,(IF(J152&lt;I152,1,0))))</f>
        <v>3</v>
      </c>
      <c r="G161" s="60">
        <f>(J33+I41+J48+I54+J60+I66+I77+J80+I88+I97+J105+I112+J118+I124+J130+J141+I144+J152)</f>
        <v>46</v>
      </c>
      <c r="H161" s="60">
        <f>(I33+J41+I48+J54+I60+J66+J77+I80+J88+J97+I105+J112+I118+J124+I130+I141+J144+I152)</f>
        <v>25</v>
      </c>
      <c r="I161" s="60">
        <f t="shared" si="2"/>
        <v>37</v>
      </c>
      <c r="J161" s="60">
        <f t="shared" si="1"/>
        <v>21</v>
      </c>
      <c r="K161" s="138"/>
      <c r="L161" s="138"/>
    </row>
    <row r="162" spans="1:12" s="53" customFormat="1" ht="26.25" customHeight="1">
      <c r="A162" s="58">
        <v>4</v>
      </c>
      <c r="B162" s="59" t="s">
        <v>61</v>
      </c>
      <c r="C162" s="60">
        <f t="shared" si="0"/>
        <v>16</v>
      </c>
      <c r="D162" s="60">
        <f>(IF(I34="",0,(IF(I34&gt;J34,1,0))))+(IF(J41="",0,(IF(J41&gt;I41,1,0))))+(IF(I47="",0,(IF(I47&gt;J47,1,0))))+(IF(J53="",0,(IF(J53&gt;I53,1,0))))+(IF(I59="",0,(IF(I59&gt;J59,1,0))))+(IF(I70="",0,(IF(I70&gt;J70,1,0))))+(IF(J73="",0,(IF(J73&gt;I73,1,0))))+(IF(I81="",0,(IF(I81&gt;J81,1,0))))+(IF(J89="",0,(IF(J89&gt;I89,1,0))))+(IF(J98="",0,(IF(J98&gt;I98,1,0))))+(IF(I105="",0,(IF(I105&gt;J105,1,0))))+(IF(J111="",0,(IF(J111&gt;I111,1,0))))+(IF(I117="",0,(IF(I117&gt;J117,1,0))))+(IF(J123="",0,(IF(J123&gt;I123,1,0))))+(IF(J134="",0,(IF(J134&gt;I134,1,0))))+(IF(I137="",0,(IF(I137&gt;J137,1,0))))+(IF(J145="",0,(IF(J145&gt;I145,1,0))))+(IF(I153="",0,(IF(I153&gt;J153,1,0))))</f>
        <v>3</v>
      </c>
      <c r="E162" s="60">
        <f>(IF(I34="",0,(IF(I34=J34,1,0))))+(IF(J41="",0,(IF(J41=I41,1,0))))+(IF(I47="",0,(IF(I47=J47,1,0))))+(IF(J53="",0,(IF(J53=I53,1,0))))+(IF(I59="",0,(IF(I59=J59,1,0))))+(IF(I70="",0,(IF(I70=J70,1,0))))+(IF(J73="",0,(IF(J73=I73,1,0))))+(IF(I81="",0,(IF(I81=J81,1,0))))+(IF(J89="",0,(IF(J89=I89,1,0))))+(IF(J98="",0,(IF(J98=I98,1,0))))+(IF(I105="",0,(IF(I105=J105,1,0))))+(IF(J111="",0,(IF(J111=I111,1,0))))+(IF(I117="",0,(IF(I117=J117,1,0))))+(IF(J123="",0,(IF(J123=I123,1,0))))+(IF(J134="",0,(IF(J134=I134,1,0))))+(IF(I137="",0,(IF(I137=J137,1,0))))+(IF(J145="",0,(IF(J145=I145,1,0))))+(IF(I153="",0,(IF(I153=J153,1,0))))</f>
        <v>2</v>
      </c>
      <c r="F162" s="60">
        <f>(IF(I34="",0,(IF(I34&lt;J34,1,0))))+(IF(J41="",0,(IF(J41&lt;I41,1,0))))+(IF(I47="",0,(IF(I47&lt;J47,1,0))))+(IF(J53="",0,(IF(J53&lt;I53,1,0))))+(IF(I59="",0,(IF(I59&lt;J59,1,0))))+(IF(I70="",0,(IF(I70&lt;J70,1,0))))+(IF(J73="",0,(IF(J73&lt;I73,1,0))))+(IF(I81="",0,(IF(I81&lt;J81,1,0))))+(IF(J89="",0,(IF(J89&lt;I89,1,0))))+(IF(J98="",0,(IF(J98&lt;I98,1,0))))+(IF(I105="",0,(IF(I105&lt;J105,1,0))))+(IF(J111="",0,(IF(J111&lt;I111,1,0))))+(IF(I117="",0,(IF(I117&lt;J117,1,0))))+(IF(J123="",0,(IF(J123&lt;I123,1,0))))+(IF(J134="",0,(IF(J134&lt;I134,1,0))))+(IF(I137="",0,(IF(I137&lt;J137,1,0))))+(IF(J145="",0,(IF(J145&lt;I145,1,0))))+(IF(I153="",0,(IF(I153&lt;J153,1,0))))</f>
        <v>11</v>
      </c>
      <c r="G162" s="60">
        <f>(I34+J41+I47+J53+I59+I70+J73+I81+J89+J98+I105+J111+I117+J123+J134+I137+J145+I153)</f>
        <v>20</v>
      </c>
      <c r="H162" s="60">
        <f>(J34+I41+J47+I53+J59+J70+I73+J81+I89+I98+J105+I111+J117+I123+I134+J137+I145+J153)</f>
        <v>42</v>
      </c>
      <c r="I162" s="60">
        <f t="shared" si="2"/>
        <v>11</v>
      </c>
      <c r="J162" s="60">
        <f t="shared" si="1"/>
        <v>-22</v>
      </c>
      <c r="K162" s="138"/>
      <c r="L162" s="138"/>
    </row>
    <row r="163" spans="1:12" s="53" customFormat="1" ht="26.25" customHeight="1">
      <c r="A163" s="58">
        <v>5</v>
      </c>
      <c r="B163" s="59" t="s">
        <v>62</v>
      </c>
      <c r="C163" s="60">
        <f t="shared" si="0"/>
        <v>16</v>
      </c>
      <c r="D163" s="60">
        <f>(IF(J34="",0,(IF(J34&gt;I34,1,0))))+(IF(I40="",0,(IF(I40&gt;J40,1,0))))+(IF(J46="",0,(IF(J46&gt;I46,1,0))))+(IF(I52="",0,(IF(I52&gt;J52,1,0))))+(IF(I63="",0,(IF(I63&gt;J63,1,0))))+(IF(J66="",0,(IF(J66&gt;I66,1,0))))+(IF(I74="",0,(IF(I74&gt;J74,1,0))))+(IF(J82="",0,(IF(J82&gt;I82,1,0))))+(IF(I90="",0,(IF(I90&gt;J90,1,0))))+(IF(I98="",0,(IF(I98&gt;J98,1,0))))+(IF(J104="",0,(IF(J104&gt;I104,1,0))))+(IF(J116="",0,(IF(J116&gt;I116,1,0))))+(IF(J127="",0,(IF(J127&gt;I127,1,0))))+(IF(I130="",0,(IF(I130&gt;J130,1,0))))+(IF(J138="",0,(IF(J138&gt;I138,1,0))))+(IF(I146="",0,(IF(I146&gt;J146,1,0))))+(IF(J154="",0,(IF(J154&gt;I154,1,0))))+(IF(I110="",0,(IF(I110&gt;J110,1,0))))</f>
        <v>1</v>
      </c>
      <c r="E163" s="60">
        <f>(IF(J34="",0,(IF(J34=I34,1,0))))+(IF(I40="",0,(IF(I40=J40,1,0))))+(IF(J46="",0,(IF(J46=I46,1,0))))+(IF(I52="",0,(IF(I52=J52,1,0))))+(IF(I63="",0,(IF(I63=J63,1,0))))+(IF(J66="",0,(IF(J66=I66,1,0))))+(IF(I74="",0,(IF(I74=J74,1,0))))+(IF(J82="",0,(IF(J82=I82,1,0))))+(IF(I90="",0,(IF(I90=J90,1,0))))+(IF(I98="",0,(IF(I98=J98,1,0))))+(IF(J104="",0,(IF(J104=I104,1,0))))+(IF(J116="",0,(IF(J116=I116,1,0))))+(IF(J127="",0,(IF(J127=I127,1,0))))+(IF(I130="",0,(IF(I130=J130,1,0))))+(IF(J138="",0,(IF(J138=I138,1,0))))+(IF(I146="",0,(IF(I146=J146,1,0))))+(IF(J154="",0,(IF(J154=I154,1,0))))+(IF(I110="",0,(IF(I110=J110,1,0))))</f>
        <v>0</v>
      </c>
      <c r="F163" s="60">
        <f>(IF(J34="",0,(IF(J34&lt;I34,1,0))))+(IF(I40="",0,(IF(I40&lt;J40,1,0))))+(IF(J46="",0,(IF(J46&lt;I46,1,0))))+(IF(I52="",0,(IF(I52&lt;J52,1,0))))+(IF(I63="",0,(IF(I63&lt;J63,1,0))))+(IF(J66="",0,(IF(J66&lt;I66,1,0))))+(IF(I74="",0,(IF(I74&lt;J74,1,0))))+(IF(J82="",0,(IF(J82&lt;I82,1,0))))+(IF(I90="",0,(IF(I90&lt;J90,1,0))))+(IF(I98="",0,(IF(I98&lt;J98,1,0))))+(IF(J104="",0,(IF(J104&lt;I104,1,0))))+(IF(J116="",0,(IF(J116&lt;I116,1,0))))+(IF(J127="",0,(IF(J127&lt;I127,1,0))))+(IF(I130="",0,(IF(I130&lt;J130,1,0))))+(IF(J138="",0,(IF(J138&lt;I138,1,0))))+(IF(I146="",0,(IF(I146&lt;J146,1,0))))+(IF(J154="",0,(IF(J154&lt;I154,1,0))))+(IF(I110="",0,(IF(I110&lt;J110,1,0))))</f>
        <v>15</v>
      </c>
      <c r="G163" s="60">
        <f>(J34+I40+J46+I52+I63+J66+I74+J82+I90+I98+J104+I110+J116+J127+I130+J138+I146+J154)</f>
        <v>18</v>
      </c>
      <c r="H163" s="60">
        <f>(I34+J40+I46+J52+J63+I66+J74+I82+J90+J98+I104+J110+I116+I127+J130+I138+J146+I154)</f>
        <v>77</v>
      </c>
      <c r="I163" s="60">
        <f t="shared" si="2"/>
        <v>3</v>
      </c>
      <c r="J163" s="60">
        <f t="shared" si="1"/>
        <v>-59</v>
      </c>
      <c r="K163" s="138"/>
      <c r="L163" s="138"/>
    </row>
    <row r="164" spans="1:12" s="53" customFormat="1" ht="26.25" customHeight="1">
      <c r="A164" s="58">
        <v>6</v>
      </c>
      <c r="B164" s="62" t="s">
        <v>65</v>
      </c>
      <c r="C164" s="60">
        <f t="shared" si="0"/>
        <v>16</v>
      </c>
      <c r="D164" s="60">
        <f>(IF(I33="",0,(IF(I33&gt;J33,1,0))))+(IF(J39="",0,(IF(J39&gt;I39,1,0))))+(IF(I45="",0,(IF(I45&gt;J45,1,0))))+(IF(I56="",0,(IF(I56&gt;J56,1,0))))+(IF(J59="",0,(IF(J59&gt;I59,1,0))))+(IF(I67="",0,(IF(I67&gt;J67,1,0))))+(IF(J75="",0,(IF(J75&gt;I75,1,0))))+(IF(I83="",0,(IF(I83&gt;J83,1,0))))+(IF(J90="",0,(IF(J90&gt;I90,1,0))))+(IF(J97="",0,(IF(J97&gt;I97,1,0))))+(IF(I103="",0,(IF(I103&gt;J103,1,0))))+(IF(J109="",0,(IF(J109&gt;I109,1,0))))+(IF(J120="",0,(IF(J120&gt;I120,1,0))))+(IF(I123="",0,(IF(I123&gt;J123,1,0))))+(IF(J131="",0,(IF(J131&gt;I131,1,0))))+(IF(I139="",0,(IF(I139&gt;J139,1,0))))+(IF(J147="",0,(IF(J147&gt;I147,1,0))))+(IF(I154="",0,(IF(I154&gt;J154,1,0))))</f>
        <v>10</v>
      </c>
      <c r="E164" s="60">
        <f>(IF(I33="",0,(IF(I33=J33,1,0))))+(IF(J39="",0,(IF(J39=I39,1,0))))+(IF(I45="",0,(IF(I45=J45,1,0))))+(IF(I56="",0,(IF(I56=J56,1,0))))+(IF(J59="",0,(IF(J59=I59,1,0))))+(IF(I67="",0,(IF(I67=J67,1,0))))+(IF(J75="",0,(IF(J75=I75,1,0))))+(IF(I83="",0,(IF(I83=J83,1,0))))+(IF(J90="",0,(IF(J90=I90,1,0))))+(IF(J97="",0,(IF(J97=I97,1,0))))+(IF(I103="",0,(IF(I103=J103,1,0))))+(IF(J109="",0,(IF(J109=I109,1,0))))+(IF(J120="",0,(IF(J120=I120,1,0))))+(IF(I123="",0,(IF(I123=J123,1,0))))+(IF(J131="",0,(IF(J131=I131,1,0))))+(IF(I139="",0,(IF(I139=J139,1,0))))+(IF(J147="",0,(IF(J147=I147,1,0))))+(IF(I154="",0,(IF(I154=J154,1,0))))</f>
        <v>3</v>
      </c>
      <c r="F164" s="60">
        <f>(IF(I33="",0,(IF(I33&lt;J33,1,0))))+(IF(J39="",0,(IF(J39&lt;I39,1,0))))+(IF(I45="",0,(IF(I45&lt;J45,1,0))))+(IF(I56="",0,(IF(I56&lt;J56,1,0))))+(IF(J59="",0,(IF(J59&lt;I59,1,0))))+(IF(I67="",0,(IF(I67&lt;J67,1,0))))+(IF(J75="",0,(IF(J75&lt;I75,1,0))))+(IF(I83="",0,(IF(I83&lt;J83,1,0))))+(IF(J90="",0,(IF(J90&lt;I90,1,0))))+(IF(J97="",0,(IF(J97&lt;I97,1,0))))+(IF(I103="",0,(IF(I103&lt;J103,1,0))))+(IF(J109="",0,(IF(J109&lt;I109,1,0))))+(IF(J120="",0,(IF(J120&lt;I120,1,0))))+(IF(I123="",0,(IF(I123&lt;J123,1,0))))+(IF(J131="",0,(IF(J131&lt;I131,1,0))))+(IF(I139="",0,(IF(I139&lt;J139,1,0))))+(IF(J147="",0,(IF(J147&lt;I147,1,0))))+(IF(I154="",0,(IF(I154&lt;J154,1,0))))</f>
        <v>3</v>
      </c>
      <c r="G164" s="60">
        <f>(I33+J39+I45+I56+J59+I67+J75+I83+J90+I97+I103+J109+J120+I123+J131+I139+J147+I154)</f>
        <v>37</v>
      </c>
      <c r="H164" s="60">
        <f>(J33+I39+J45+J56+I59+J67+I75+J83+I90+I97+J103+I109+I120+J123+I131+J139+I147+J154)</f>
        <v>20</v>
      </c>
      <c r="I164" s="60">
        <f t="shared" si="2"/>
        <v>33</v>
      </c>
      <c r="J164" s="60">
        <f t="shared" si="1"/>
        <v>17</v>
      </c>
      <c r="K164" s="138"/>
      <c r="L164" s="138"/>
    </row>
    <row r="165" spans="1:12" s="53" customFormat="1" ht="26.25" customHeight="1">
      <c r="A165" s="58">
        <v>7</v>
      </c>
      <c r="B165" s="59" t="s">
        <v>174</v>
      </c>
      <c r="C165" s="60">
        <f t="shared" si="0"/>
        <v>16</v>
      </c>
      <c r="D165" s="60">
        <f>(IF(J32="",0,(IF(J32&gt;I32,1,0))))+(IF(I38="",0,(IF(I38&gt;J38,1,0))))+(IF(I49="",0,(IF(I49&gt;J49,1,0))))+(IF(J52="",0,(IF(J52&gt;I52,1,0))))+(IF(I60="",0,(IF(I60&gt;J60,1,0))))+(IF(J68="",0,(IF(J68&gt;I68,1,0))))+(IF(I76="",0,(IF(I76&gt;J76,1,0))))+(IF(J83="",0,(IF(J83&gt;I83,1,0))))+(IF(I89="",0,(IF(I89&gt;J89,1,0))))+(IF(I96="",0,(IF(I96&gt;J96,1,0))))+(IF(J102="",0,(IF(J102&gt;I102,1,0))))+(IF(J113="",0,(IF(J113&gt;I113,1,0))))+(IF(I116="",0,(IF(I116&gt;J116,1,0))))+(IF(J124="",0,(IF(J124&gt;I124,1,0))))+(IF(I132="",0,(IF(I132&gt;J132,1,0))))+(IF(J140="",0,(IF(J140&gt;I140,1,0))))+(IF(I147="",0,(IF(I147&gt;J147,1,0))))+(IF(J153="",0,(IF(J153&gt;I153,1,0))))</f>
        <v>9</v>
      </c>
      <c r="E165" s="60">
        <f>(IF(J32="",0,(IF(J32=I32,1,0))))+(IF(I38="",0,(IF(I38=J38,1,0))))+(IF(I49="",0,(IF(I49=J49,1,0))))+(IF(J52="",0,(IF(J52=I52,1,0))))+(IF(I60="",0,(IF(I60=J60,1,0))))+(IF(J68="",0,(IF(J68=I68,1,0))))+(IF(I76="",0,(IF(I76=J76,1,0))))+(IF(J83="",0,(IF(J83=I83,1,0))))+(IF(I89="",0,(IF(I89=J89,1,0))))+(IF(I96="",0,(IF(I96=J96,1,0))))+(IF(J102="",0,(IF(J102=I102,1,0))))+(IF(J113="",0,(IF(J113=I113,1,0))))+(IF(I116="",0,(IF(I116=J116,1,0))))+(IF(J124="",0,(IF(J124=I124,1,0))))+(IF(I132="",0,(IF(I132=J132,1,0))))+(IF(J140="",0,(IF(J140=I140,1,0))))+(IF(I147="",0,(IF(I147=J147,1,0))))+(IF(J153="",0,(IF(J153=I153,1,0))))</f>
        <v>3</v>
      </c>
      <c r="F165" s="60">
        <f>(IF(J32="",0,(IF(J32&lt;I32,1,0))))+(IF(I38="",0,(IF(I38&lt;J38,1,0))))+(IF(I49="",0,(IF(I49&lt;J49,1,0))))+(IF(J52="",0,(IF(J52&lt;I52,1,0))))+(IF(I60="",0,(IF(I60&lt;J60,1,0))))+(IF(J68="",0,(IF(J68&lt;I68,1,0))))+(IF(I76="",0,(IF(I76&lt;J76,1,0))))+(IF(J83="",0,(IF(J83&lt;I83,1,0))))+(IF(I89="",0,(IF(I89&lt;J89,1,0))))+(IF(I96="",0,(IF(I96&lt;J96,1,0))))+(IF(J102="",0,(IF(J102&lt;I102,1,0))))+(IF(J113="",0,(IF(J113&lt;I113,1,0))))+(IF(I116="",0,(IF(I116&lt;J116,1,0))))+(IF(J124="",0,(IF(J124&lt;I124,1,0))))+(IF(I132="",0,(IF(I132&lt;J132,1,0))))+(IF(J140="",0,(IF(J140&lt;I140,1,0))))+(IF(I147="",0,(IF(I147&lt;J147,1,0))))+(IF(J153="",0,(IF(J153&lt;I153,1,0))))</f>
        <v>4</v>
      </c>
      <c r="G165" s="60">
        <f>(J32+I38+I49+J52+I60+J68+I76+J83+I89+I96+J102+J113+I116+J124+I132+J140+I147+J153)</f>
        <v>44</v>
      </c>
      <c r="H165" s="60">
        <f>(I32+J38+J49+I52+J60+I68+J76+I83+J89+J96+I102+I113+J116+I124+J132+I140+J147+I153)</f>
        <v>30</v>
      </c>
      <c r="I165" s="60">
        <f t="shared" si="2"/>
        <v>30</v>
      </c>
      <c r="J165" s="60">
        <f t="shared" si="1"/>
        <v>14</v>
      </c>
      <c r="K165" s="138"/>
      <c r="L165" s="138"/>
    </row>
    <row r="166" spans="1:12" s="53" customFormat="1" ht="26.25" customHeight="1">
      <c r="A166" s="58">
        <v>8</v>
      </c>
      <c r="B166" s="61" t="s">
        <v>63</v>
      </c>
      <c r="C166" s="60">
        <f t="shared" si="0"/>
        <v>16</v>
      </c>
      <c r="D166" s="60">
        <f>(IF(I31="",0,(IF(I31&gt;J31,1,0))))+(IF(I42="",0,(IF(I42&gt;J42,1,0))))+(IF(J45="",0,(IF(J45&gt;I45,1,0))))+(IF(I53="",0,(IF(I53&gt;J53,1,0))))+(IF(J61="",0,(IF(J61&gt;I61,1,0))))+(IF(I69="",0,(IF(I69&gt;J69,1,0))))+(IF(J76="",0,(IF(J76&gt;I76,1,0))))+(IF(I82="",0,(IF(I82&gt;J82,1,0))))+(IF(J88="",0,(IF(J88&gt;I88,1,0))))+(IF(J95="",0,(IF(J95&gt;I95,1,0))))+(IF(J106="",0,(IF(J106&gt;I106,1,0))))+(IF(I109="",0,(IF(I109&gt;J109,1,0))))+(IF(J117="",0,(IF(J117&gt;I117,1,0))))+(IF(I125="",0,(IF(I125&gt;J125,1,0))))+(IF(J133="",0,(IF(J133&gt;I133,1,0))))+(IF(I140="",0,(IF(I140&gt;J140,1,0))))+(IF(J146="",0,(IF(J146&gt;I146,1,0))))+(IF(I152="",0,(IF(I152&gt;J152,1,0))))</f>
        <v>4</v>
      </c>
      <c r="E166" s="60">
        <f>(IF(I31="",0,(IF(I31=J31,1,0))))+(IF(I42="",0,(IF(I42=J42,1,0))))+(IF(J45="",0,(IF(J45=I45,1,0))))+(IF(I53="",0,(IF(I53=J53,1,0))))+(IF(J61="",0,(IF(J61=I61,1,0))))+(IF(I69="",0,(IF(I69=J69,1,0))))+(IF(J76="",0,(IF(J76=I76,1,0))))+(IF(I82="",0,(IF(I82=J82,1,0))))+(IF(J88="",0,(IF(J88=I88,1,0))))+(IF(J95="",0,(IF(J95=I95,1,0))))+(IF(J106="",0,(IF(J106=I106,1,0))))+(IF(I109="",0,(IF(I109=J109,1,0))))+(IF(J117="",0,(IF(J117=I117,1,0))))+(IF(I125="",0,(IF(I125=J125,1,0))))+(IF(J133="",0,(IF(J133=I133,1,0))))+(IF(I140="",0,(IF(I140=J140,1,0))))+(IF(J146="",0,(IF(J146=I146,1,0))))+(IF(I152="",0,(IF(I152=J152,1,0))))</f>
        <v>4</v>
      </c>
      <c r="F166" s="60">
        <f>(IF(I31="",0,(IF(I31&lt;J31,1,0))))+(IF(I42="",0,(IF(I42&lt;J42,1,0))))+(IF(J45="",0,(IF(J45&lt;I45,1,0))))+(IF(I53="",0,(IF(I53&lt;J53,1,0))))+(IF(J61="",0,(IF(J61&lt;I61,1,0))))+(IF(I69="",0,(IF(I69&lt;J69,1,0))))+(IF(J76="",0,(IF(J76&lt;I76,1,0))))+(IF(I82="",0,(IF(I82&lt;J82,1,0))))+(IF(J88="",0,(IF(J88&lt;I88,1,0))))+(IF(J95="",0,(IF(J95&lt;I95,1,0))))+(IF(J106="",0,(IF(J106&lt;I106,1,0))))+(IF(I109="",0,(IF(I109&lt;J109,1,0))))+(IF(J117="",0,(IF(J117&lt;I117,1,0))))+(IF(I125="",0,(IF(I125&lt;J125,1,0))))+(IF(J133="",0,(IF(J133&lt;I133,1,0))))+(IF(I140="",0,(IF(I140&lt;J140,1,0))))+(IF(J146="",0,(IF(J146&lt;I146,1,0))))+(IF(I152="",0,(IF(I152&lt;J152,1,0))))</f>
        <v>8</v>
      </c>
      <c r="G166" s="60">
        <f>(I31+I42+J45+I53+J61+I69+J76+I82+J88+J95+J106+I109+J117+I125+J133+I140+J146+I152)</f>
        <v>19</v>
      </c>
      <c r="H166" s="60">
        <f>(J31+J42+I45+J53+I61+J69+I76+J82+I88+I95+I106+J109+I117+J125+I133+J140+I146+J152)</f>
        <v>24</v>
      </c>
      <c r="I166" s="60">
        <f t="shared" si="2"/>
        <v>16</v>
      </c>
      <c r="J166" s="60">
        <f t="shared" si="1"/>
        <v>-5</v>
      </c>
      <c r="K166" s="138"/>
      <c r="L166" s="138"/>
    </row>
    <row r="167" spans="1:12" s="53" customFormat="1" ht="26.25" customHeight="1">
      <c r="A167" s="58">
        <v>9</v>
      </c>
      <c r="B167" s="59" t="s">
        <v>179</v>
      </c>
      <c r="C167" s="60">
        <f t="shared" si="0"/>
        <v>16</v>
      </c>
      <c r="D167" s="60">
        <f>(IF(I35="",0,(IF(I35&gt;J35,1,0))))+(IF(J38="",0,(IF(J38&gt;I38,1,0))))+(IF(I46="",0,(IF(I46&gt;J46,1,0))))+(IF(J54="",0,(IF(J54&gt;I54,1,0))))+(IF(I62="",0,(IF(I62&gt;J62,1,0))))+(IF(J69="",0,(IF(J69&gt;I69,1,0))))+(IF(I75="",0,(IF(I75&gt;J75,1,0))))+(IF(J81="",0,(IF(J81&gt;I81,1,0))))+(IF(I87="",0,(IF(I87&gt;J87,1,0))))+(IF(J99="",0,(IF(J99&gt;I99,1,0))))+(IF(I102="",0,(IF(I102&gt;J102,1,0))))+(IF(J110="",0,(IF(J110&gt;I110,1,0))))+(IF(I118="",0,(IF(I118&gt;J118,1,0))))+(IF(J126="",0,(IF(J126&gt;I126,1,0))))+(IF(I133="",0,(IF(I133&gt;J133,1,0))))+(IF(J139="",0,(IF(J139&gt;I139,1,0))))+(IF(I145="",0,(IF(I145&gt;J145,1,0))))+(IF(J151="",0,(IF(J151&gt;I151,1,0))))</f>
        <v>2</v>
      </c>
      <c r="E167" s="60">
        <f>(IF(I35="",0,(IF(I35=J35,1,0))))+(IF(J38="",0,(IF(J38=I38,1,0))))+(IF(I46="",0,(IF(I46=J46,1,0))))+(IF(J54="",0,(IF(J54=I54,1,0))))+(IF(I62="",0,(IF(I62=J62,1,0))))+(IF(J69="",0,(IF(J69=I69,1,0))))+(IF(I75="",0,(IF(I75=J75,1,0))))+(IF(J81="",0,(IF(J81=I81,1,0))))+(IF(I87="",0,(IF(I87=J87,1,0))))+(IF(J99="",0,(IF(J99=I99,1,0))))+(IF(I102="",0,(IF(I102=J102,1,0))))+(IF(J110="",0,(IF(J110=I110,1,0))))+(IF(I118="",0,(IF(I118=J118,1,0))))+(IF(J126="",0,(IF(J126=I126,1,0))))+(IF(I133="",0,(IF(I133=J133,1,0))))+(IF(J139="",0,(IF(J139=I139,1,0))))+(IF(I145="",0,(IF(I145=J145,1,0))))+(IF(J151="",0,(IF(J151=I151,1,0))))</f>
        <v>3</v>
      </c>
      <c r="F167" s="60">
        <f>(IF(I35="",0,(IF(I35&lt;J35,1,0))))+(IF(J38="",0,(IF(J38&lt;I38,1,0))))+(IF(I46="",0,(IF(I46&lt;J46,1,0))))+(IF(J54="",0,(IF(J54&lt;I54,1,0))))+(IF(I62="",0,(IF(I62&lt;J62,1,0))))+(IF(J69="",0,(IF(J69&lt;I69,1,0))))+(IF(I75="",0,(IF(I75&lt;J75,1,0))))+(IF(J81="",0,(IF(J81&lt;I81,1,0))))+(IF(I87="",0,(IF(I87&lt;J87,1,0))))+(IF(J99="",0,(IF(J99&lt;I99,1,0))))+(IF(I102="",0,(IF(I102&lt;J102,1,0))))+(IF(J110="",0,(IF(J110&lt;I110,1,0))))+(IF(I118="",0,(IF(I118&lt;J118,1,0))))+(IF(J126="",0,(IF(J126&lt;I126,1,0))))+(IF(I133="",0,(IF(I133&lt;J133,1,0))))+(IF(J139="",0,(IF(J139&lt;I139,1,0))))+(IF(I145="",0,(IF(I145&lt;J145,1,0))))+(IF(J151="",0,(IF(J151&lt;I151,1,0))))</f>
        <v>11</v>
      </c>
      <c r="G167" s="60">
        <f>(I35+J38+I46+J54+I62+J69+I75+J81+I87+J99+I102+J110+I118+J126+I133+J139+I145+J151)</f>
        <v>21</v>
      </c>
      <c r="H167" s="60">
        <f>(J35+I38+J46+I54+J62+I69+J75+I81+J87+I99+J102+I110+J118+I126+J133+I139+J145+I151)</f>
        <v>38</v>
      </c>
      <c r="I167" s="60">
        <f t="shared" si="2"/>
        <v>9</v>
      </c>
      <c r="J167" s="60">
        <f t="shared" si="1"/>
        <v>-17</v>
      </c>
      <c r="K167" s="138"/>
      <c r="L167" s="138"/>
    </row>
    <row r="168" spans="1:12" s="53" customFormat="1" ht="26.25" customHeight="1">
      <c r="A168" s="58">
        <v>10</v>
      </c>
      <c r="B168" s="63" t="s">
        <v>11</v>
      </c>
      <c r="C168" s="60">
        <f t="shared" si="0"/>
        <v>0</v>
      </c>
      <c r="D168" s="60">
        <f>(IF(J35="",0,(IF(J35&gt;I35,1,0))))+(IF(J42="",0,(IF(J42&gt;I42,1,0))))+(IF(J49="",0,(IF(J49&gt;I49,1,0))))+(IF(J56="",0,(IF(J56&gt;I56,1,0))))+(IF(J63="",0,(IF(J63&gt;I63,1,0))))+(IF(J70="",0,(IF(J70&gt;I70,1,0))))+(IF(J77="",0,(IF(J77&gt;I77,1,0))))+(IF(J84="",0,(IF(J84&gt;I84,1,0))))+(IF(J91="",0,(IF(J91&gt;I91,1,0))))+(IF(I99="",0,(IF(I99&gt;J99,1,0))))+(IF(I106="",0,(IF(I106&gt;J106,1,0))))+(IF(I120="",0,(IF(I120&gt;J120,1,0))))+(IF(I127="",0,(IF(I127&gt;J127,1,0))))+(IF(I134="",0,(IF(I134&gt;J134,1,0))))+(IF(I141="",0,(IF(I141&gt;J141,1,0))))+(IF(I148="",0,(IF(I148&gt;J148,1,0))))+(IF(I155="",0,(IF(I155&gt;J155,1,0))))+(IF(I113="",0,(IF(I113&gt;J113,1,0))))</f>
        <v>0</v>
      </c>
      <c r="E168" s="60">
        <f>(IF(J35="",0,(IF(J35=I35,1,0))))+(IF(J42="",0,(IF(J42=I42,1,0))))+(IF(J49="",0,(IF(J49=I49,1,0))))+(IF(J56="",0,(IF(J56=I56,1,0))))+(IF(J63="",0,(IF(J63=I63,1,0))))+(IF(J70="",0,(IF(J70=I70,1,0))))+(IF(J77="",0,(IF(J77=I77,1,0))))+(IF(J84="",0,(IF(J84=I84,1,0))))+(IF(J91="",0,(IF(J91=I91,1,0))))+(IF(I99="",0,(IF(I99=J99,1,0))))+(IF(I106="",0,(IF(I106=J106,1,0))))+(IF(I120="",0,(IF(I120=J120,1,0))))+(IF(I127="",0,(IF(I127=J127,1,0))))+(IF(I134="",0,(IF(I134=J134,1,0))))+(IF(I141="",0,(IF(I141=J141,1,0))))+(IF(I148="",0,(IF(I148=J148,1,0))))+(IF(I155="",0,(IF(I155=J155,1,0))))+(IF(I113="",0,(IF(I113=J113,1,0))))</f>
        <v>0</v>
      </c>
      <c r="F168" s="60">
        <f>(IF(J35="",0,(IF(J35&lt;I35,1,0))))+(IF(J42="",0,(IF(J42&lt;I42,1,0))))+(IF(J49="",0,(IF(J49&lt;I49,1,0))))+(IF(J56="",0,(IF(J56&lt;I56,1,0))))+(IF(J63="",0,(IF(J63&lt;I63,1,0))))+(IF(J70="",0,(IF(J70&lt;I70,1,0))))+(IF(J77="",0,(IF(J77&lt;I77,1,0))))+(IF(J84="",0,(IF(J84&lt;I84,1,0))))+(IF(J91="",0,(IF(J91&lt;I91,1,0))))+(IF(I99="",0,(IF(I99&lt;J99,1,0))))+(IF(I106="",0,(IF(I106&lt;J106,1,0))))+(IF(I120="",0,(IF(I120&lt;J120,1,0))))+(IF(I127="",0,(IF(I127&lt;J127,1,0))))+(IF(I134="",0,(IF(I134&lt;J134,1,0))))+(IF(I141="",0,(IF(I141&lt;J141,1,0))))+(IF(I148="",0,(IF(I148&lt;J148,1,0))))+(IF(I155="",0,(IF(I155&lt;J155,1,0))))+(IF(I113="",0,(IF(I113&lt;J113,1,0))))</f>
        <v>0</v>
      </c>
      <c r="G168" s="60">
        <f>(J35+J42+J49+J56+J63+J70+J77+J84+J91+I99+I106+I113+I120+I127+I134+I141+I148+I155)</f>
        <v>0</v>
      </c>
      <c r="H168" s="60">
        <f>(I35+I42+I49+I56+I63+I70+I77+I84+I91+J99+J106+J113+J120+J127+J134+J141+J148+J155)</f>
        <v>0</v>
      </c>
      <c r="I168" s="60">
        <f t="shared" si="2"/>
        <v>0</v>
      </c>
      <c r="J168" s="60">
        <f t="shared" si="1"/>
        <v>0</v>
      </c>
      <c r="K168" s="138"/>
      <c r="L168" s="138"/>
    </row>
    <row r="169" spans="11:12" s="53" customFormat="1" ht="12.75">
      <c r="K169" s="44"/>
      <c r="L169" s="44"/>
    </row>
    <row r="170" ht="12.75" hidden="1"/>
  </sheetData>
  <sheetProtection password="904E" sheet="1" formatCells="0" sort="0"/>
  <mergeCells count="265">
    <mergeCell ref="A1:J1"/>
    <mergeCell ref="A2:J8"/>
    <mergeCell ref="A9:J9"/>
    <mergeCell ref="A11:J11"/>
    <mergeCell ref="A22:J22"/>
    <mergeCell ref="A24:J24"/>
    <mergeCell ref="A25:J25"/>
    <mergeCell ref="A26:J26"/>
    <mergeCell ref="A27:J27"/>
    <mergeCell ref="A28:J28"/>
    <mergeCell ref="A29:J29"/>
    <mergeCell ref="E30:F30"/>
    <mergeCell ref="G30:H30"/>
    <mergeCell ref="I30:J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A36:J36"/>
    <mergeCell ref="E37:F37"/>
    <mergeCell ref="G37:H37"/>
    <mergeCell ref="I37:J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A43:J43"/>
    <mergeCell ref="E44:F44"/>
    <mergeCell ref="G44:H44"/>
    <mergeCell ref="I44:J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A50:J50"/>
    <mergeCell ref="E51:F51"/>
    <mergeCell ref="G51:H51"/>
    <mergeCell ref="I51:J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A57:J57"/>
    <mergeCell ref="E58:F58"/>
    <mergeCell ref="G58:H58"/>
    <mergeCell ref="I58:J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A64:J64"/>
    <mergeCell ref="E65:F65"/>
    <mergeCell ref="G65:H65"/>
    <mergeCell ref="I65:J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A71:J71"/>
    <mergeCell ref="E72:F72"/>
    <mergeCell ref="G72:H72"/>
    <mergeCell ref="I72:J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A78:J78"/>
    <mergeCell ref="E79:F79"/>
    <mergeCell ref="G79:H79"/>
    <mergeCell ref="I79:J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A85:J85"/>
    <mergeCell ref="E86:F86"/>
    <mergeCell ref="G86:H86"/>
    <mergeCell ref="I86:J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A92:J92"/>
    <mergeCell ref="A93:J93"/>
    <mergeCell ref="E94:F94"/>
    <mergeCell ref="G94:H94"/>
    <mergeCell ref="I94:J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A100:J100"/>
    <mergeCell ref="E101:F101"/>
    <mergeCell ref="G101:H101"/>
    <mergeCell ref="I101:J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A107:J107"/>
    <mergeCell ref="E108:F108"/>
    <mergeCell ref="G108:H108"/>
    <mergeCell ref="I108:J108"/>
    <mergeCell ref="E109:F109"/>
    <mergeCell ref="G109:H109"/>
    <mergeCell ref="E110:F110"/>
    <mergeCell ref="G110:H110"/>
    <mergeCell ref="E111:F111"/>
    <mergeCell ref="G111:H111"/>
    <mergeCell ref="E112:F112"/>
    <mergeCell ref="G112:H112"/>
    <mergeCell ref="E113:F113"/>
    <mergeCell ref="G113:H113"/>
    <mergeCell ref="A114:J114"/>
    <mergeCell ref="E115:F115"/>
    <mergeCell ref="G115:H115"/>
    <mergeCell ref="I115:J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A121:J121"/>
    <mergeCell ref="E122:F122"/>
    <mergeCell ref="G122:H122"/>
    <mergeCell ref="I122:J122"/>
    <mergeCell ref="E123:F123"/>
    <mergeCell ref="G123:H123"/>
    <mergeCell ref="E124:F124"/>
    <mergeCell ref="G124:H124"/>
    <mergeCell ref="E125:F125"/>
    <mergeCell ref="G125:H125"/>
    <mergeCell ref="E126:F126"/>
    <mergeCell ref="G126:H126"/>
    <mergeCell ref="E127:F127"/>
    <mergeCell ref="G127:H127"/>
    <mergeCell ref="A128:J128"/>
    <mergeCell ref="E129:F129"/>
    <mergeCell ref="G129:H129"/>
    <mergeCell ref="I129:J129"/>
    <mergeCell ref="E130:F130"/>
    <mergeCell ref="G130:H130"/>
    <mergeCell ref="E131:F131"/>
    <mergeCell ref="G131:H131"/>
    <mergeCell ref="E132:F132"/>
    <mergeCell ref="G132:H132"/>
    <mergeCell ref="E133:F133"/>
    <mergeCell ref="G133:H133"/>
    <mergeCell ref="E134:F134"/>
    <mergeCell ref="G134:H134"/>
    <mergeCell ref="A135:J135"/>
    <mergeCell ref="E136:F136"/>
    <mergeCell ref="G136:H136"/>
    <mergeCell ref="I136:J136"/>
    <mergeCell ref="E137:F137"/>
    <mergeCell ref="G137:H137"/>
    <mergeCell ref="E138:F138"/>
    <mergeCell ref="G138:H138"/>
    <mergeCell ref="E139:F139"/>
    <mergeCell ref="G139:H139"/>
    <mergeCell ref="E140:F140"/>
    <mergeCell ref="G140:H140"/>
    <mergeCell ref="E141:F141"/>
    <mergeCell ref="G141:H141"/>
    <mergeCell ref="A142:J142"/>
    <mergeCell ref="E143:F143"/>
    <mergeCell ref="G143:H143"/>
    <mergeCell ref="I143:J143"/>
    <mergeCell ref="E144:F144"/>
    <mergeCell ref="G144:H144"/>
    <mergeCell ref="E145:F145"/>
    <mergeCell ref="G145:H145"/>
    <mergeCell ref="E146:F146"/>
    <mergeCell ref="G146:H146"/>
    <mergeCell ref="E147:F147"/>
    <mergeCell ref="G147:H147"/>
    <mergeCell ref="E148:F148"/>
    <mergeCell ref="G148:H148"/>
    <mergeCell ref="A149:J149"/>
    <mergeCell ref="E150:F150"/>
    <mergeCell ref="G150:H150"/>
    <mergeCell ref="I150:J150"/>
    <mergeCell ref="E151:F151"/>
    <mergeCell ref="G151:H151"/>
    <mergeCell ref="E152:F152"/>
    <mergeCell ref="G152:H152"/>
    <mergeCell ref="E153:F153"/>
    <mergeCell ref="G153:H153"/>
    <mergeCell ref="E154:F154"/>
    <mergeCell ref="G154:H154"/>
    <mergeCell ref="E155:F155"/>
    <mergeCell ref="G155:H155"/>
    <mergeCell ref="A157:J157"/>
    <mergeCell ref="K157:L157"/>
  </mergeCells>
  <printOptions/>
  <pageMargins left="0.75" right="0.41" top="0.39" bottom="0.32" header="0.2" footer="0.21"/>
  <pageSetup horizontalDpi="1200" verticalDpi="1200" orientation="portrait" paperSize="9" scale="73" r:id="rId2"/>
  <rowBreaks count="2" manualBreakCount="2">
    <brk id="56" max="255" man="1"/>
    <brk id="113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3"/>
  </sheetPr>
  <dimension ref="A1:P169"/>
  <sheetViews>
    <sheetView workbookViewId="0" topLeftCell="A1">
      <selection activeCell="G124" sqref="G124:H124"/>
    </sheetView>
  </sheetViews>
  <sheetFormatPr defaultColWidth="0" defaultRowHeight="12.75" customHeight="1" zeroHeight="1"/>
  <cols>
    <col min="1" max="1" width="11.875" style="65" customWidth="1"/>
    <col min="2" max="2" width="22.25390625" style="65" bestFit="1" customWidth="1"/>
    <col min="3" max="3" width="10.125" style="65" bestFit="1" customWidth="1"/>
    <col min="4" max="4" width="9.125" style="65" customWidth="1"/>
    <col min="5" max="5" width="11.625" style="65" bestFit="1" customWidth="1"/>
    <col min="6" max="9" width="9.125" style="65" customWidth="1"/>
    <col min="10" max="10" width="8.75390625" style="65" customWidth="1"/>
    <col min="11" max="12" width="5.75390625" style="65" customWidth="1"/>
    <col min="13" max="16384" width="0" style="4" hidden="1" customWidth="1"/>
  </cols>
  <sheetData>
    <row r="1" spans="1:12" s="3" customFormat="1" ht="12.7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9"/>
      <c r="L1" s="9"/>
    </row>
    <row r="2" spans="1:12" s="3" customFormat="1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9"/>
      <c r="L2" s="9"/>
    </row>
    <row r="3" spans="1:12" s="3" customFormat="1" ht="12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9"/>
      <c r="L3" s="9"/>
    </row>
    <row r="4" spans="1:12" s="3" customFormat="1" ht="12.7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9"/>
      <c r="L4" s="9"/>
    </row>
    <row r="5" spans="1:12" s="3" customFormat="1" ht="12.7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9"/>
      <c r="L5" s="9"/>
    </row>
    <row r="6" spans="1:12" s="3" customFormat="1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9"/>
      <c r="L6" s="9"/>
    </row>
    <row r="7" spans="1:12" s="3" customFormat="1" ht="12.7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9"/>
      <c r="L7" s="9"/>
    </row>
    <row r="8" spans="1:12" s="3" customFormat="1" ht="63.75" customHeight="1" thickBo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9"/>
      <c r="L8" s="9"/>
    </row>
    <row r="9" spans="1:12" s="3" customFormat="1" ht="27.75" customHeight="1" thickBot="1">
      <c r="A9" s="154" t="s">
        <v>66</v>
      </c>
      <c r="B9" s="155"/>
      <c r="C9" s="155"/>
      <c r="D9" s="155"/>
      <c r="E9" s="155"/>
      <c r="F9" s="155"/>
      <c r="G9" s="155"/>
      <c r="H9" s="155"/>
      <c r="I9" s="155"/>
      <c r="J9" s="156"/>
      <c r="K9" s="9"/>
      <c r="L9" s="9"/>
    </row>
    <row r="10" spans="1:10" s="7" customFormat="1" ht="12.7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3" s="27" customFormat="1" ht="16.5" customHeight="1">
      <c r="A11" s="157" t="s">
        <v>0</v>
      </c>
      <c r="B11" s="158"/>
      <c r="C11" s="158"/>
      <c r="D11" s="158"/>
      <c r="E11" s="158"/>
      <c r="F11" s="158"/>
      <c r="G11" s="158"/>
      <c r="H11" s="158"/>
      <c r="I11" s="158"/>
      <c r="J11" s="158"/>
      <c r="K11" s="7"/>
      <c r="L11" s="7"/>
      <c r="M11" s="28"/>
    </row>
    <row r="12" spans="1:12" s="27" customFormat="1" ht="15.75">
      <c r="A12" s="12" t="s">
        <v>1</v>
      </c>
      <c r="B12" s="13" t="s">
        <v>2</v>
      </c>
      <c r="C12" s="14" t="s">
        <v>3</v>
      </c>
      <c r="D12" s="14" t="s">
        <v>4</v>
      </c>
      <c r="E12" s="14" t="s">
        <v>5</v>
      </c>
      <c r="F12" s="14" t="s">
        <v>6</v>
      </c>
      <c r="G12" s="14" t="s">
        <v>7</v>
      </c>
      <c r="H12" s="14" t="s">
        <v>8</v>
      </c>
      <c r="I12" s="14" t="s">
        <v>9</v>
      </c>
      <c r="J12" s="14" t="s">
        <v>10</v>
      </c>
      <c r="K12" s="7"/>
      <c r="L12" s="7"/>
    </row>
    <row r="13" spans="1:12" s="27" customFormat="1" ht="26.25" customHeight="1">
      <c r="A13" s="41">
        <v>1</v>
      </c>
      <c r="B13" s="46" t="s">
        <v>46</v>
      </c>
      <c r="C13" s="48">
        <v>16</v>
      </c>
      <c r="D13" s="48">
        <v>14</v>
      </c>
      <c r="E13" s="48">
        <v>1</v>
      </c>
      <c r="F13" s="48">
        <v>1</v>
      </c>
      <c r="G13" s="48">
        <v>50</v>
      </c>
      <c r="H13" s="48">
        <v>8</v>
      </c>
      <c r="I13" s="48">
        <v>43</v>
      </c>
      <c r="J13" s="48">
        <v>42</v>
      </c>
      <c r="K13" s="7"/>
      <c r="L13" s="7"/>
    </row>
    <row r="14" spans="1:12" s="27" customFormat="1" ht="26.25" customHeight="1">
      <c r="A14" s="41">
        <v>2</v>
      </c>
      <c r="B14" s="46" t="s">
        <v>42</v>
      </c>
      <c r="C14" s="48">
        <v>16</v>
      </c>
      <c r="D14" s="48">
        <v>11</v>
      </c>
      <c r="E14" s="48">
        <v>1</v>
      </c>
      <c r="F14" s="48">
        <v>4</v>
      </c>
      <c r="G14" s="48">
        <v>49</v>
      </c>
      <c r="H14" s="48">
        <v>19</v>
      </c>
      <c r="I14" s="48">
        <v>34</v>
      </c>
      <c r="J14" s="48">
        <v>30</v>
      </c>
      <c r="K14" s="7"/>
      <c r="L14" s="7"/>
    </row>
    <row r="15" spans="1:16" s="27" customFormat="1" ht="26.25" customHeight="1">
      <c r="A15" s="41">
        <v>3</v>
      </c>
      <c r="B15" s="42" t="s">
        <v>68</v>
      </c>
      <c r="C15" s="48">
        <v>16</v>
      </c>
      <c r="D15" s="48">
        <v>10</v>
      </c>
      <c r="E15" s="48">
        <v>1</v>
      </c>
      <c r="F15" s="48">
        <v>5</v>
      </c>
      <c r="G15" s="48">
        <v>52</v>
      </c>
      <c r="H15" s="48">
        <v>25</v>
      </c>
      <c r="I15" s="48">
        <v>31</v>
      </c>
      <c r="J15" s="48">
        <v>27</v>
      </c>
      <c r="K15" s="7"/>
      <c r="L15" s="7"/>
      <c r="M15" s="29"/>
      <c r="N15" s="29"/>
      <c r="O15" s="30"/>
      <c r="P15" s="29"/>
    </row>
    <row r="16" spans="1:12" s="27" customFormat="1" ht="26.25" customHeight="1">
      <c r="A16" s="41">
        <v>4</v>
      </c>
      <c r="B16" s="42" t="s">
        <v>72</v>
      </c>
      <c r="C16" s="48">
        <v>16</v>
      </c>
      <c r="D16" s="48">
        <v>8</v>
      </c>
      <c r="E16" s="48">
        <v>2</v>
      </c>
      <c r="F16" s="48">
        <v>6</v>
      </c>
      <c r="G16" s="48">
        <v>31</v>
      </c>
      <c r="H16" s="48">
        <v>31</v>
      </c>
      <c r="I16" s="48">
        <v>26</v>
      </c>
      <c r="J16" s="48">
        <v>0</v>
      </c>
      <c r="K16" s="7"/>
      <c r="L16" s="7"/>
    </row>
    <row r="17" spans="1:12" s="27" customFormat="1" ht="26.25" customHeight="1">
      <c r="A17" s="41">
        <v>5</v>
      </c>
      <c r="B17" s="46" t="s">
        <v>67</v>
      </c>
      <c r="C17" s="48">
        <v>16</v>
      </c>
      <c r="D17" s="48">
        <v>7</v>
      </c>
      <c r="E17" s="48">
        <v>3</v>
      </c>
      <c r="F17" s="48">
        <v>6</v>
      </c>
      <c r="G17" s="48">
        <v>21</v>
      </c>
      <c r="H17" s="48">
        <v>18</v>
      </c>
      <c r="I17" s="48">
        <v>21</v>
      </c>
      <c r="J17" s="48">
        <v>3</v>
      </c>
      <c r="K17" s="7"/>
      <c r="L17" s="7"/>
    </row>
    <row r="18" spans="1:12" s="27" customFormat="1" ht="26.25" customHeight="1">
      <c r="A18" s="41">
        <v>6</v>
      </c>
      <c r="B18" s="46" t="s">
        <v>69</v>
      </c>
      <c r="C18" s="48">
        <v>16</v>
      </c>
      <c r="D18" s="48">
        <v>6</v>
      </c>
      <c r="E18" s="48">
        <v>1</v>
      </c>
      <c r="F18" s="48">
        <v>9</v>
      </c>
      <c r="G18" s="48">
        <v>38</v>
      </c>
      <c r="H18" s="48">
        <v>43</v>
      </c>
      <c r="I18" s="48">
        <v>19</v>
      </c>
      <c r="J18" s="48">
        <v>-5</v>
      </c>
      <c r="K18" s="7"/>
      <c r="L18" s="7"/>
    </row>
    <row r="19" spans="1:12" s="27" customFormat="1" ht="26.25" customHeight="1">
      <c r="A19" s="41">
        <v>7</v>
      </c>
      <c r="B19" s="42" t="s">
        <v>71</v>
      </c>
      <c r="C19" s="48">
        <v>16</v>
      </c>
      <c r="D19" s="48">
        <v>6</v>
      </c>
      <c r="E19" s="48">
        <v>1</v>
      </c>
      <c r="F19" s="48">
        <v>9</v>
      </c>
      <c r="G19" s="48">
        <v>25</v>
      </c>
      <c r="H19" s="48">
        <v>44</v>
      </c>
      <c r="I19" s="48">
        <v>19</v>
      </c>
      <c r="J19" s="48">
        <v>-19</v>
      </c>
      <c r="K19" s="7"/>
      <c r="L19" s="7"/>
    </row>
    <row r="20" spans="1:12" s="27" customFormat="1" ht="26.25" customHeight="1">
      <c r="A20" s="41">
        <v>8</v>
      </c>
      <c r="B20" s="42" t="s">
        <v>73</v>
      </c>
      <c r="C20" s="48">
        <v>16</v>
      </c>
      <c r="D20" s="48">
        <v>4</v>
      </c>
      <c r="E20" s="48">
        <v>2</v>
      </c>
      <c r="F20" s="48">
        <v>10</v>
      </c>
      <c r="G20" s="48">
        <v>31</v>
      </c>
      <c r="H20" s="48">
        <v>49</v>
      </c>
      <c r="I20" s="48">
        <v>14</v>
      </c>
      <c r="J20" s="48">
        <v>-18</v>
      </c>
      <c r="K20" s="7"/>
      <c r="L20" s="7"/>
    </row>
    <row r="21" spans="1:12" s="27" customFormat="1" ht="26.25" customHeight="1">
      <c r="A21" s="41">
        <v>9</v>
      </c>
      <c r="B21" s="46" t="s">
        <v>70</v>
      </c>
      <c r="C21" s="48">
        <v>16</v>
      </c>
      <c r="D21" s="48">
        <v>0</v>
      </c>
      <c r="E21" s="48">
        <v>0</v>
      </c>
      <c r="F21" s="48">
        <v>16</v>
      </c>
      <c r="G21" s="48">
        <v>14</v>
      </c>
      <c r="H21" s="48">
        <v>75</v>
      </c>
      <c r="I21" s="48">
        <v>0</v>
      </c>
      <c r="J21" s="48">
        <v>-61</v>
      </c>
      <c r="K21" s="7"/>
      <c r="L21" s="7"/>
    </row>
    <row r="22" spans="1:12" s="27" customFormat="1" ht="26.25" customHeight="1">
      <c r="A22" s="159" t="s">
        <v>217</v>
      </c>
      <c r="B22" s="159"/>
      <c r="C22" s="159"/>
      <c r="D22" s="159"/>
      <c r="E22" s="159"/>
      <c r="F22" s="159"/>
      <c r="G22" s="159"/>
      <c r="H22" s="159"/>
      <c r="I22" s="159"/>
      <c r="J22" s="159"/>
      <c r="K22" s="7"/>
      <c r="L22" s="7"/>
    </row>
    <row r="23" spans="1:16" s="137" customFormat="1" ht="26.25" customHeight="1">
      <c r="A23" s="58">
        <v>2</v>
      </c>
      <c r="B23" s="59" t="s">
        <v>68</v>
      </c>
      <c r="C23" s="133">
        <v>15</v>
      </c>
      <c r="D23" s="133">
        <v>9</v>
      </c>
      <c r="E23" s="133">
        <v>1</v>
      </c>
      <c r="F23" s="133">
        <v>5</v>
      </c>
      <c r="G23" s="133">
        <v>47</v>
      </c>
      <c r="H23" s="133">
        <v>22</v>
      </c>
      <c r="I23" s="133">
        <v>28</v>
      </c>
      <c r="J23" s="133">
        <v>25</v>
      </c>
      <c r="K23" s="134"/>
      <c r="L23" s="134"/>
      <c r="M23" s="135"/>
      <c r="N23" s="135"/>
      <c r="O23" s="136"/>
      <c r="P23" s="135"/>
    </row>
    <row r="24" spans="1:12" s="3" customFormat="1" ht="15.75" customHeight="1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0"/>
      <c r="L24" s="10"/>
    </row>
    <row r="25" spans="1:12" s="3" customFormat="1" ht="15.75" customHeight="1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0"/>
      <c r="L25" s="10"/>
    </row>
    <row r="26" spans="1:12" s="3" customFormat="1" ht="15.75" customHeight="1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0"/>
      <c r="L26" s="10"/>
    </row>
    <row r="27" spans="1:12" s="3" customFormat="1" ht="15.75" customHeight="1" thickBot="1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0"/>
      <c r="L27" s="10"/>
    </row>
    <row r="28" spans="1:12" ht="18.75" customHeight="1" thickBot="1">
      <c r="A28" s="149" t="s">
        <v>12</v>
      </c>
      <c r="B28" s="150"/>
      <c r="C28" s="150"/>
      <c r="D28" s="150"/>
      <c r="E28" s="150"/>
      <c r="F28" s="150"/>
      <c r="G28" s="150"/>
      <c r="H28" s="150"/>
      <c r="I28" s="150"/>
      <c r="J28" s="151"/>
      <c r="K28" s="7"/>
      <c r="L28" s="7"/>
    </row>
    <row r="29" spans="1:12" ht="18.75" customHeight="1">
      <c r="A29" s="152" t="s">
        <v>13</v>
      </c>
      <c r="B29" s="152"/>
      <c r="C29" s="152"/>
      <c r="D29" s="152"/>
      <c r="E29" s="152"/>
      <c r="F29" s="152"/>
      <c r="G29" s="152"/>
      <c r="H29" s="152"/>
      <c r="I29" s="152"/>
      <c r="J29" s="152"/>
      <c r="K29" s="7"/>
      <c r="L29" s="7"/>
    </row>
    <row r="30" spans="1:12" s="3" customFormat="1" ht="12.75">
      <c r="A30" s="15" t="s">
        <v>14</v>
      </c>
      <c r="B30" s="15" t="s">
        <v>15</v>
      </c>
      <c r="C30" s="15" t="s">
        <v>16</v>
      </c>
      <c r="D30" s="15" t="s">
        <v>17</v>
      </c>
      <c r="E30" s="146" t="s">
        <v>18</v>
      </c>
      <c r="F30" s="146"/>
      <c r="G30" s="146" t="s">
        <v>19</v>
      </c>
      <c r="H30" s="146"/>
      <c r="I30" s="146" t="s">
        <v>20</v>
      </c>
      <c r="J30" s="146"/>
      <c r="K30" s="9"/>
      <c r="L30" s="9"/>
    </row>
    <row r="31" spans="1:12" ht="18.75" customHeight="1">
      <c r="A31" s="18">
        <v>45171</v>
      </c>
      <c r="B31" s="19" t="s">
        <v>149</v>
      </c>
      <c r="C31" s="18" t="s">
        <v>136</v>
      </c>
      <c r="D31" s="19" t="s">
        <v>148</v>
      </c>
      <c r="E31" s="144" t="str">
        <f>B166</f>
        <v>YENİŞEHİR BELEDİYE</v>
      </c>
      <c r="F31" s="144"/>
      <c r="G31" s="144" t="str">
        <f>B159</f>
        <v>ELMASBAHÇELERSPOR</v>
      </c>
      <c r="H31" s="144"/>
      <c r="I31" s="19">
        <v>1</v>
      </c>
      <c r="J31" s="19">
        <v>0</v>
      </c>
      <c r="K31" s="7"/>
      <c r="L31" s="7"/>
    </row>
    <row r="32" spans="1:12" ht="18.75" customHeight="1">
      <c r="A32" s="18">
        <v>45171</v>
      </c>
      <c r="B32" s="19" t="s">
        <v>150</v>
      </c>
      <c r="C32" s="19" t="s">
        <v>136</v>
      </c>
      <c r="D32" s="19" t="s">
        <v>137</v>
      </c>
      <c r="E32" s="144" t="str">
        <f>B160</f>
        <v>BOSCH SPOR</v>
      </c>
      <c r="F32" s="144"/>
      <c r="G32" s="144" t="str">
        <f>B165</f>
        <v>NAMIK KEMAL SPOR</v>
      </c>
      <c r="H32" s="144"/>
      <c r="I32" s="19">
        <v>2</v>
      </c>
      <c r="J32" s="19">
        <v>1</v>
      </c>
      <c r="K32" s="7"/>
      <c r="L32" s="7"/>
    </row>
    <row r="33" spans="1:12" ht="18.75" customHeight="1">
      <c r="A33" s="18">
        <v>45171</v>
      </c>
      <c r="B33" s="19" t="s">
        <v>138</v>
      </c>
      <c r="C33" s="19" t="s">
        <v>136</v>
      </c>
      <c r="D33" s="19" t="s">
        <v>137</v>
      </c>
      <c r="E33" s="144" t="str">
        <f>B164</f>
        <v>TÜTÜNSPOR</v>
      </c>
      <c r="F33" s="144"/>
      <c r="G33" s="144" t="str">
        <f>B161</f>
        <v>HAMİTLERSPOR</v>
      </c>
      <c r="H33" s="144"/>
      <c r="I33" s="19">
        <v>1</v>
      </c>
      <c r="J33" s="19">
        <v>2</v>
      </c>
      <c r="K33" s="7"/>
      <c r="L33" s="7"/>
    </row>
    <row r="34" spans="1:12" ht="18.75" customHeight="1">
      <c r="A34" s="18">
        <v>45171</v>
      </c>
      <c r="B34" s="19" t="s">
        <v>147</v>
      </c>
      <c r="C34" s="19" t="s">
        <v>136</v>
      </c>
      <c r="D34" s="19" t="s">
        <v>137</v>
      </c>
      <c r="E34" s="139" t="str">
        <f>B162</f>
        <v>DEMİRTAŞSPOR</v>
      </c>
      <c r="F34" s="140"/>
      <c r="G34" s="139" t="str">
        <f>B163</f>
        <v>FETHİYE İDMAN YURDU</v>
      </c>
      <c r="H34" s="140"/>
      <c r="I34" s="19">
        <v>0</v>
      </c>
      <c r="J34" s="19">
        <v>4</v>
      </c>
      <c r="K34" s="7"/>
      <c r="L34" s="7"/>
    </row>
    <row r="35" spans="1:12" ht="18.75" customHeight="1">
      <c r="A35" s="19"/>
      <c r="B35" s="19"/>
      <c r="C35" s="19"/>
      <c r="D35" s="19"/>
      <c r="E35" s="139" t="str">
        <f>B167</f>
        <v>GÖRÜKLE İPEKSPOR</v>
      </c>
      <c r="F35" s="140"/>
      <c r="G35" s="139" t="str">
        <f>B168</f>
        <v>BAY</v>
      </c>
      <c r="H35" s="140"/>
      <c r="I35" s="19"/>
      <c r="J35" s="19"/>
      <c r="K35" s="7"/>
      <c r="L35" s="7"/>
    </row>
    <row r="36" spans="1:12" ht="18.75" customHeight="1">
      <c r="A36" s="145" t="s">
        <v>21</v>
      </c>
      <c r="B36" s="145"/>
      <c r="C36" s="145"/>
      <c r="D36" s="145"/>
      <c r="E36" s="145"/>
      <c r="F36" s="145"/>
      <c r="G36" s="145"/>
      <c r="H36" s="145"/>
      <c r="I36" s="145"/>
      <c r="J36" s="145"/>
      <c r="K36" s="7"/>
      <c r="L36" s="7"/>
    </row>
    <row r="37" spans="1:12" s="3" customFormat="1" ht="12.75">
      <c r="A37" s="15" t="s">
        <v>14</v>
      </c>
      <c r="B37" s="15" t="s">
        <v>15</v>
      </c>
      <c r="C37" s="15" t="s">
        <v>16</v>
      </c>
      <c r="D37" s="15" t="s">
        <v>17</v>
      </c>
      <c r="E37" s="146" t="s">
        <v>18</v>
      </c>
      <c r="F37" s="146"/>
      <c r="G37" s="146" t="s">
        <v>19</v>
      </c>
      <c r="H37" s="146"/>
      <c r="I37" s="146" t="s">
        <v>20</v>
      </c>
      <c r="J37" s="146"/>
      <c r="K37" s="9"/>
      <c r="L37" s="9"/>
    </row>
    <row r="38" spans="1:12" ht="18.75" customHeight="1">
      <c r="A38" s="18">
        <v>45173</v>
      </c>
      <c r="B38" s="19" t="s">
        <v>140</v>
      </c>
      <c r="C38" s="18" t="s">
        <v>142</v>
      </c>
      <c r="D38" s="19" t="s">
        <v>137</v>
      </c>
      <c r="E38" s="144" t="str">
        <f>B165</f>
        <v>NAMIK KEMAL SPOR</v>
      </c>
      <c r="F38" s="144"/>
      <c r="G38" s="144" t="str">
        <f>B167</f>
        <v>GÖRÜKLE İPEKSPOR</v>
      </c>
      <c r="H38" s="144"/>
      <c r="I38" s="19">
        <v>2</v>
      </c>
      <c r="J38" s="19">
        <v>3</v>
      </c>
      <c r="K38" s="7"/>
      <c r="L38" s="7"/>
    </row>
    <row r="39" spans="1:12" ht="18.75" customHeight="1">
      <c r="A39" s="18">
        <v>45173</v>
      </c>
      <c r="B39" s="19" t="s">
        <v>147</v>
      </c>
      <c r="C39" s="19" t="s">
        <v>142</v>
      </c>
      <c r="D39" s="19" t="s">
        <v>139</v>
      </c>
      <c r="E39" s="144" t="str">
        <f>B159</f>
        <v>ELMASBAHÇELERSPOR</v>
      </c>
      <c r="F39" s="144"/>
      <c r="G39" s="144" t="str">
        <f>B164</f>
        <v>TÜTÜNSPOR</v>
      </c>
      <c r="H39" s="144"/>
      <c r="I39" s="19">
        <v>0</v>
      </c>
      <c r="J39" s="19">
        <v>1</v>
      </c>
      <c r="K39" s="7"/>
      <c r="L39" s="7"/>
    </row>
    <row r="40" spans="1:12" ht="18.75" customHeight="1">
      <c r="A40" s="18">
        <v>45173</v>
      </c>
      <c r="B40" s="19" t="s">
        <v>146</v>
      </c>
      <c r="C40" s="19" t="s">
        <v>142</v>
      </c>
      <c r="D40" s="19" t="s">
        <v>139</v>
      </c>
      <c r="E40" s="144" t="str">
        <f>B163</f>
        <v>FETHİYE İDMAN YURDU</v>
      </c>
      <c r="F40" s="144"/>
      <c r="G40" s="144" t="str">
        <f>B160</f>
        <v>BOSCH SPOR</v>
      </c>
      <c r="H40" s="144"/>
      <c r="I40" s="19">
        <v>2</v>
      </c>
      <c r="J40" s="19">
        <v>1</v>
      </c>
      <c r="K40" s="7"/>
      <c r="L40" s="7"/>
    </row>
    <row r="41" spans="1:12" ht="18.75" customHeight="1">
      <c r="A41" s="18">
        <v>45173</v>
      </c>
      <c r="B41" s="19" t="s">
        <v>150</v>
      </c>
      <c r="C41" s="19" t="s">
        <v>142</v>
      </c>
      <c r="D41" s="19" t="s">
        <v>139</v>
      </c>
      <c r="E41" s="139" t="str">
        <f>B161</f>
        <v>HAMİTLERSPOR</v>
      </c>
      <c r="F41" s="140"/>
      <c r="G41" s="139" t="str">
        <f>B162</f>
        <v>DEMİRTAŞSPOR</v>
      </c>
      <c r="H41" s="140"/>
      <c r="I41" s="19">
        <v>4</v>
      </c>
      <c r="J41" s="19">
        <v>2</v>
      </c>
      <c r="K41" s="7"/>
      <c r="L41" s="7"/>
    </row>
    <row r="42" spans="1:12" ht="18.75" customHeight="1">
      <c r="A42" s="19"/>
      <c r="B42" s="19"/>
      <c r="C42" s="19"/>
      <c r="D42" s="19"/>
      <c r="E42" s="139" t="str">
        <f>B166</f>
        <v>YENİŞEHİR BELEDİYE</v>
      </c>
      <c r="F42" s="140"/>
      <c r="G42" s="139" t="str">
        <f>B168</f>
        <v>BAY</v>
      </c>
      <c r="H42" s="140"/>
      <c r="I42" s="19"/>
      <c r="J42" s="19"/>
      <c r="K42" s="7"/>
      <c r="L42" s="7"/>
    </row>
    <row r="43" spans="1:12" ht="18.75" customHeight="1">
      <c r="A43" s="145" t="s">
        <v>22</v>
      </c>
      <c r="B43" s="145"/>
      <c r="C43" s="145"/>
      <c r="D43" s="145"/>
      <c r="E43" s="145"/>
      <c r="F43" s="145"/>
      <c r="G43" s="145"/>
      <c r="H43" s="145"/>
      <c r="I43" s="145"/>
      <c r="J43" s="145"/>
      <c r="K43" s="7"/>
      <c r="L43" s="7"/>
    </row>
    <row r="44" spans="1:12" s="3" customFormat="1" ht="12.75">
      <c r="A44" s="15" t="s">
        <v>14</v>
      </c>
      <c r="B44" s="15" t="s">
        <v>15</v>
      </c>
      <c r="C44" s="15" t="s">
        <v>16</v>
      </c>
      <c r="D44" s="15" t="s">
        <v>17</v>
      </c>
      <c r="E44" s="146" t="s">
        <v>18</v>
      </c>
      <c r="F44" s="146"/>
      <c r="G44" s="146" t="s">
        <v>19</v>
      </c>
      <c r="H44" s="146"/>
      <c r="I44" s="146" t="s">
        <v>20</v>
      </c>
      <c r="J44" s="146"/>
      <c r="K44" s="9"/>
      <c r="L44" s="9"/>
    </row>
    <row r="45" spans="1:12" ht="18.75" customHeight="1">
      <c r="A45" s="18">
        <v>45179</v>
      </c>
      <c r="B45" s="19" t="s">
        <v>140</v>
      </c>
      <c r="C45" s="18" t="s">
        <v>176</v>
      </c>
      <c r="D45" s="19" t="s">
        <v>148</v>
      </c>
      <c r="E45" s="144" t="str">
        <f>B164</f>
        <v>TÜTÜNSPOR</v>
      </c>
      <c r="F45" s="144"/>
      <c r="G45" s="144" t="str">
        <f>B166</f>
        <v>YENİŞEHİR BELEDİYE</v>
      </c>
      <c r="H45" s="144"/>
      <c r="I45" s="19">
        <v>5</v>
      </c>
      <c r="J45" s="19">
        <v>1</v>
      </c>
      <c r="K45" s="7"/>
      <c r="L45" s="7"/>
    </row>
    <row r="46" spans="1:12" ht="18.75" customHeight="1">
      <c r="A46" s="18">
        <v>45179</v>
      </c>
      <c r="B46" s="19" t="s">
        <v>143</v>
      </c>
      <c r="C46" s="19" t="s">
        <v>176</v>
      </c>
      <c r="D46" s="19" t="s">
        <v>137</v>
      </c>
      <c r="E46" s="144" t="str">
        <f>B167</f>
        <v>GÖRÜKLE İPEKSPOR</v>
      </c>
      <c r="F46" s="144"/>
      <c r="G46" s="144" t="str">
        <f>B163</f>
        <v>FETHİYE İDMAN YURDU</v>
      </c>
      <c r="H46" s="144"/>
      <c r="I46" s="19">
        <v>1</v>
      </c>
      <c r="J46" s="19">
        <v>3</v>
      </c>
      <c r="K46" s="7"/>
      <c r="L46" s="7"/>
    </row>
    <row r="47" spans="1:12" ht="18.75" customHeight="1">
      <c r="A47" s="18">
        <v>45179</v>
      </c>
      <c r="B47" s="19" t="s">
        <v>147</v>
      </c>
      <c r="C47" s="19" t="s">
        <v>176</v>
      </c>
      <c r="D47" s="19" t="s">
        <v>137</v>
      </c>
      <c r="E47" s="144" t="str">
        <f>B162</f>
        <v>DEMİRTAŞSPOR</v>
      </c>
      <c r="F47" s="144"/>
      <c r="G47" s="144" t="str">
        <f>B159</f>
        <v>ELMASBAHÇELERSPOR</v>
      </c>
      <c r="H47" s="144"/>
      <c r="I47" s="19">
        <v>1</v>
      </c>
      <c r="J47" s="19">
        <v>3</v>
      </c>
      <c r="K47" s="7"/>
      <c r="L47" s="7"/>
    </row>
    <row r="48" spans="1:12" ht="18.75" customHeight="1">
      <c r="A48" s="18">
        <v>45179</v>
      </c>
      <c r="B48" s="19" t="s">
        <v>150</v>
      </c>
      <c r="C48" s="19" t="s">
        <v>162</v>
      </c>
      <c r="D48" s="19" t="s">
        <v>148</v>
      </c>
      <c r="E48" s="139" t="str">
        <f>B160</f>
        <v>BOSCH SPOR</v>
      </c>
      <c r="F48" s="140"/>
      <c r="G48" s="139" t="str">
        <f>B161</f>
        <v>HAMİTLERSPOR</v>
      </c>
      <c r="H48" s="140"/>
      <c r="I48" s="19">
        <v>3</v>
      </c>
      <c r="J48" s="19">
        <v>1</v>
      </c>
      <c r="K48" s="7"/>
      <c r="L48" s="7"/>
    </row>
    <row r="49" spans="1:12" ht="18.75" customHeight="1">
      <c r="A49" s="19"/>
      <c r="B49" s="19"/>
      <c r="C49" s="19"/>
      <c r="D49" s="19"/>
      <c r="E49" s="139" t="str">
        <f>B165</f>
        <v>NAMIK KEMAL SPOR</v>
      </c>
      <c r="F49" s="140"/>
      <c r="G49" s="139" t="str">
        <f>B168</f>
        <v>BAY</v>
      </c>
      <c r="H49" s="140"/>
      <c r="I49" s="19"/>
      <c r="J49" s="19"/>
      <c r="K49" s="7"/>
      <c r="L49" s="7"/>
    </row>
    <row r="50" spans="1:12" ht="18.75" customHeight="1">
      <c r="A50" s="145" t="s">
        <v>24</v>
      </c>
      <c r="B50" s="145"/>
      <c r="C50" s="145"/>
      <c r="D50" s="145"/>
      <c r="E50" s="145"/>
      <c r="F50" s="145"/>
      <c r="G50" s="145"/>
      <c r="H50" s="145"/>
      <c r="I50" s="145"/>
      <c r="J50" s="145"/>
      <c r="K50" s="7"/>
      <c r="L50" s="7"/>
    </row>
    <row r="51" spans="1:12" s="3" customFormat="1" ht="12.75">
      <c r="A51" s="15" t="s">
        <v>14</v>
      </c>
      <c r="B51" s="15" t="s">
        <v>15</v>
      </c>
      <c r="C51" s="15" t="s">
        <v>16</v>
      </c>
      <c r="D51" s="15" t="s">
        <v>17</v>
      </c>
      <c r="E51" s="146" t="s">
        <v>18</v>
      </c>
      <c r="F51" s="146"/>
      <c r="G51" s="146" t="s">
        <v>19</v>
      </c>
      <c r="H51" s="146"/>
      <c r="I51" s="146" t="s">
        <v>20</v>
      </c>
      <c r="J51" s="146"/>
      <c r="K51" s="9"/>
      <c r="L51" s="9"/>
    </row>
    <row r="52" spans="1:12" ht="18.75" customHeight="1">
      <c r="A52" s="18">
        <v>45183</v>
      </c>
      <c r="B52" s="19" t="s">
        <v>146</v>
      </c>
      <c r="C52" s="18" t="s">
        <v>178</v>
      </c>
      <c r="D52" s="19" t="s">
        <v>137</v>
      </c>
      <c r="E52" s="144" t="str">
        <f>B163</f>
        <v>FETHİYE İDMAN YURDU</v>
      </c>
      <c r="F52" s="144"/>
      <c r="G52" s="144" t="str">
        <f>B165</f>
        <v>NAMIK KEMAL SPOR</v>
      </c>
      <c r="H52" s="144"/>
      <c r="I52" s="19">
        <v>3</v>
      </c>
      <c r="J52" s="19">
        <v>0</v>
      </c>
      <c r="K52" s="7"/>
      <c r="L52" s="7"/>
    </row>
    <row r="53" spans="1:12" ht="18.75" customHeight="1">
      <c r="A53" s="18">
        <v>45183</v>
      </c>
      <c r="B53" s="19" t="s">
        <v>149</v>
      </c>
      <c r="C53" s="19" t="s">
        <v>178</v>
      </c>
      <c r="D53" s="19" t="s">
        <v>148</v>
      </c>
      <c r="E53" s="144" t="str">
        <f>B166</f>
        <v>YENİŞEHİR BELEDİYE</v>
      </c>
      <c r="F53" s="144"/>
      <c r="G53" s="144" t="str">
        <f>B162</f>
        <v>DEMİRTAŞSPOR</v>
      </c>
      <c r="H53" s="144"/>
      <c r="I53" s="19">
        <v>3</v>
      </c>
      <c r="J53" s="19">
        <v>0</v>
      </c>
      <c r="K53" s="7"/>
      <c r="L53" s="7"/>
    </row>
    <row r="54" spans="1:12" ht="18.75" customHeight="1">
      <c r="A54" s="18">
        <v>45183</v>
      </c>
      <c r="B54" s="19" t="s">
        <v>150</v>
      </c>
      <c r="C54" s="19" t="s">
        <v>178</v>
      </c>
      <c r="D54" s="19" t="s">
        <v>137</v>
      </c>
      <c r="E54" s="144" t="str">
        <f>B161</f>
        <v>HAMİTLERSPOR</v>
      </c>
      <c r="F54" s="144"/>
      <c r="G54" s="144" t="str">
        <f>B167</f>
        <v>GÖRÜKLE İPEKSPOR</v>
      </c>
      <c r="H54" s="144"/>
      <c r="I54" s="19">
        <v>6</v>
      </c>
      <c r="J54" s="19">
        <v>3</v>
      </c>
      <c r="K54" s="7"/>
      <c r="L54" s="7"/>
    </row>
    <row r="55" spans="1:12" ht="18.75" customHeight="1">
      <c r="A55" s="18">
        <v>45183</v>
      </c>
      <c r="B55" s="19" t="s">
        <v>140</v>
      </c>
      <c r="C55" s="19" t="s">
        <v>178</v>
      </c>
      <c r="D55" s="19" t="s">
        <v>139</v>
      </c>
      <c r="E55" s="139" t="str">
        <f>B159</f>
        <v>ELMASBAHÇELERSPOR</v>
      </c>
      <c r="F55" s="140"/>
      <c r="G55" s="139" t="str">
        <f>B160</f>
        <v>BOSCH SPOR</v>
      </c>
      <c r="H55" s="140"/>
      <c r="I55" s="19">
        <v>2</v>
      </c>
      <c r="J55" s="19">
        <v>1</v>
      </c>
      <c r="K55" s="7"/>
      <c r="L55" s="7"/>
    </row>
    <row r="56" spans="1:12" ht="18.75" customHeight="1">
      <c r="A56" s="19"/>
      <c r="B56" s="19"/>
      <c r="C56" s="19"/>
      <c r="D56" s="19"/>
      <c r="E56" s="139" t="str">
        <f>B164</f>
        <v>TÜTÜNSPOR</v>
      </c>
      <c r="F56" s="140"/>
      <c r="G56" s="139" t="str">
        <f>B168</f>
        <v>BAY</v>
      </c>
      <c r="H56" s="140"/>
      <c r="I56" s="19"/>
      <c r="J56" s="19"/>
      <c r="K56" s="7"/>
      <c r="L56" s="7"/>
    </row>
    <row r="57" spans="1:12" ht="18.75" customHeight="1">
      <c r="A57" s="145" t="s">
        <v>25</v>
      </c>
      <c r="B57" s="145"/>
      <c r="C57" s="145"/>
      <c r="D57" s="145"/>
      <c r="E57" s="145"/>
      <c r="F57" s="145"/>
      <c r="G57" s="145"/>
      <c r="H57" s="145"/>
      <c r="I57" s="145"/>
      <c r="J57" s="145"/>
      <c r="K57" s="7"/>
      <c r="L57" s="7"/>
    </row>
    <row r="58" spans="1:12" s="3" customFormat="1" ht="12.75">
      <c r="A58" s="15" t="s">
        <v>14</v>
      </c>
      <c r="B58" s="15" t="s">
        <v>15</v>
      </c>
      <c r="C58" s="15" t="s">
        <v>16</v>
      </c>
      <c r="D58" s="15" t="s">
        <v>17</v>
      </c>
      <c r="E58" s="146" t="s">
        <v>18</v>
      </c>
      <c r="F58" s="146"/>
      <c r="G58" s="146" t="s">
        <v>19</v>
      </c>
      <c r="H58" s="146"/>
      <c r="I58" s="146" t="s">
        <v>20</v>
      </c>
      <c r="J58" s="146"/>
      <c r="K58" s="9"/>
      <c r="L58" s="9"/>
    </row>
    <row r="59" spans="1:12" ht="18.75" customHeight="1">
      <c r="A59" s="18">
        <v>45186</v>
      </c>
      <c r="B59" s="19" t="s">
        <v>147</v>
      </c>
      <c r="C59" s="18" t="s">
        <v>162</v>
      </c>
      <c r="D59" s="19" t="s">
        <v>139</v>
      </c>
      <c r="E59" s="144" t="str">
        <f>B162</f>
        <v>DEMİRTAŞSPOR</v>
      </c>
      <c r="F59" s="144"/>
      <c r="G59" s="144" t="str">
        <f>B164</f>
        <v>TÜTÜNSPOR</v>
      </c>
      <c r="H59" s="144"/>
      <c r="I59" s="19">
        <v>2</v>
      </c>
      <c r="J59" s="19">
        <v>5</v>
      </c>
      <c r="K59" s="7"/>
      <c r="L59" s="7"/>
    </row>
    <row r="60" spans="1:12" ht="18.75" customHeight="1">
      <c r="A60" s="18">
        <v>45186</v>
      </c>
      <c r="B60" s="19" t="s">
        <v>147</v>
      </c>
      <c r="C60" s="18" t="s">
        <v>162</v>
      </c>
      <c r="D60" s="19" t="s">
        <v>137</v>
      </c>
      <c r="E60" s="144" t="str">
        <f>B165</f>
        <v>NAMIK KEMAL SPOR</v>
      </c>
      <c r="F60" s="144"/>
      <c r="G60" s="144" t="str">
        <f>B161</f>
        <v>HAMİTLERSPOR</v>
      </c>
      <c r="H60" s="144"/>
      <c r="I60" s="19">
        <v>3</v>
      </c>
      <c r="J60" s="19">
        <v>2</v>
      </c>
      <c r="K60" s="7"/>
      <c r="L60" s="7"/>
    </row>
    <row r="61" spans="1:12" ht="18.75" customHeight="1">
      <c r="A61" s="18">
        <v>45186</v>
      </c>
      <c r="B61" s="19" t="s">
        <v>150</v>
      </c>
      <c r="C61" s="18" t="s">
        <v>162</v>
      </c>
      <c r="D61" s="19" t="s">
        <v>139</v>
      </c>
      <c r="E61" s="144" t="str">
        <f>B160</f>
        <v>BOSCH SPOR</v>
      </c>
      <c r="F61" s="144"/>
      <c r="G61" s="144" t="str">
        <f>B166</f>
        <v>YENİŞEHİR BELEDİYE</v>
      </c>
      <c r="H61" s="144"/>
      <c r="I61" s="19">
        <v>5</v>
      </c>
      <c r="J61" s="19">
        <v>2</v>
      </c>
      <c r="K61" s="7"/>
      <c r="L61" s="7"/>
    </row>
    <row r="62" spans="1:12" ht="18.75" customHeight="1">
      <c r="A62" s="18">
        <v>45186</v>
      </c>
      <c r="B62" s="19" t="s">
        <v>146</v>
      </c>
      <c r="C62" s="18" t="s">
        <v>162</v>
      </c>
      <c r="D62" s="19" t="s">
        <v>137</v>
      </c>
      <c r="E62" s="139" t="str">
        <f>B167</f>
        <v>GÖRÜKLE İPEKSPOR</v>
      </c>
      <c r="F62" s="140"/>
      <c r="G62" s="139" t="str">
        <f>B159</f>
        <v>ELMASBAHÇELERSPOR</v>
      </c>
      <c r="H62" s="140"/>
      <c r="I62" s="19">
        <v>1</v>
      </c>
      <c r="J62" s="19">
        <v>1</v>
      </c>
      <c r="K62" s="7"/>
      <c r="L62" s="7"/>
    </row>
    <row r="63" spans="1:12" ht="18.75" customHeight="1">
      <c r="A63" s="19"/>
      <c r="B63" s="19"/>
      <c r="C63" s="19"/>
      <c r="D63" s="19"/>
      <c r="E63" s="139" t="str">
        <f>B163</f>
        <v>FETHİYE İDMAN YURDU</v>
      </c>
      <c r="F63" s="140"/>
      <c r="G63" s="139" t="str">
        <f>B168</f>
        <v>BAY</v>
      </c>
      <c r="H63" s="140"/>
      <c r="I63" s="19"/>
      <c r="J63" s="19"/>
      <c r="K63" s="7"/>
      <c r="L63" s="7"/>
    </row>
    <row r="64" spans="1:12" ht="18.75" customHeight="1">
      <c r="A64" s="145" t="s">
        <v>29</v>
      </c>
      <c r="B64" s="145"/>
      <c r="C64" s="145"/>
      <c r="D64" s="145"/>
      <c r="E64" s="145"/>
      <c r="F64" s="145"/>
      <c r="G64" s="145"/>
      <c r="H64" s="145"/>
      <c r="I64" s="145"/>
      <c r="J64" s="145"/>
      <c r="K64" s="7"/>
      <c r="L64" s="7"/>
    </row>
    <row r="65" spans="1:12" s="3" customFormat="1" ht="12.75">
      <c r="A65" s="15" t="s">
        <v>14</v>
      </c>
      <c r="B65" s="15" t="s">
        <v>15</v>
      </c>
      <c r="C65" s="15" t="s">
        <v>16</v>
      </c>
      <c r="D65" s="15" t="s">
        <v>17</v>
      </c>
      <c r="E65" s="146" t="s">
        <v>18</v>
      </c>
      <c r="F65" s="146"/>
      <c r="G65" s="146" t="s">
        <v>19</v>
      </c>
      <c r="H65" s="146"/>
      <c r="I65" s="146" t="s">
        <v>20</v>
      </c>
      <c r="J65" s="146"/>
      <c r="K65" s="9"/>
      <c r="L65" s="9"/>
    </row>
    <row r="66" spans="1:12" ht="18.75" customHeight="1">
      <c r="A66" s="18">
        <v>45190</v>
      </c>
      <c r="B66" s="19" t="s">
        <v>150</v>
      </c>
      <c r="C66" s="18" t="s">
        <v>178</v>
      </c>
      <c r="D66" s="19" t="s">
        <v>137</v>
      </c>
      <c r="E66" s="144" t="str">
        <f>B161</f>
        <v>HAMİTLERSPOR</v>
      </c>
      <c r="F66" s="144"/>
      <c r="G66" s="144" t="str">
        <f>B163</f>
        <v>FETHİYE İDMAN YURDU</v>
      </c>
      <c r="H66" s="144"/>
      <c r="I66" s="19">
        <v>0</v>
      </c>
      <c r="J66" s="19">
        <v>3</v>
      </c>
      <c r="K66" s="7"/>
      <c r="L66" s="7"/>
    </row>
    <row r="67" spans="1:12" ht="18.75" customHeight="1">
      <c r="A67" s="18">
        <v>45189</v>
      </c>
      <c r="B67" s="19" t="s">
        <v>147</v>
      </c>
      <c r="C67" s="19" t="s">
        <v>199</v>
      </c>
      <c r="D67" s="19" t="s">
        <v>137</v>
      </c>
      <c r="E67" s="144" t="str">
        <f>B164</f>
        <v>TÜTÜNSPOR</v>
      </c>
      <c r="F67" s="144"/>
      <c r="G67" s="144" t="str">
        <f>B160</f>
        <v>BOSCH SPOR</v>
      </c>
      <c r="H67" s="144"/>
      <c r="I67" s="19">
        <v>3</v>
      </c>
      <c r="J67" s="19">
        <v>3</v>
      </c>
      <c r="K67" s="7"/>
      <c r="L67" s="7"/>
    </row>
    <row r="68" spans="1:12" ht="18.75" customHeight="1">
      <c r="A68" s="18">
        <v>45190</v>
      </c>
      <c r="B68" s="19" t="s">
        <v>140</v>
      </c>
      <c r="C68" s="19" t="s">
        <v>178</v>
      </c>
      <c r="D68" s="19" t="s">
        <v>137</v>
      </c>
      <c r="E68" s="144" t="str">
        <f>B159</f>
        <v>ELMASBAHÇELERSPOR</v>
      </c>
      <c r="F68" s="144"/>
      <c r="G68" s="144" t="str">
        <f>B165</f>
        <v>NAMIK KEMAL SPOR</v>
      </c>
      <c r="H68" s="144"/>
      <c r="I68" s="19">
        <v>1</v>
      </c>
      <c r="J68" s="19">
        <v>0</v>
      </c>
      <c r="K68" s="7"/>
      <c r="L68" s="7"/>
    </row>
    <row r="69" spans="1:12" ht="18.75" customHeight="1">
      <c r="A69" s="18">
        <v>45189</v>
      </c>
      <c r="B69" s="19" t="s">
        <v>149</v>
      </c>
      <c r="C69" s="19" t="s">
        <v>199</v>
      </c>
      <c r="D69" s="19" t="s">
        <v>148</v>
      </c>
      <c r="E69" s="139" t="str">
        <f>B166</f>
        <v>YENİŞEHİR BELEDİYE</v>
      </c>
      <c r="F69" s="140"/>
      <c r="G69" s="139" t="str">
        <f>B167</f>
        <v>GÖRÜKLE İPEKSPOR</v>
      </c>
      <c r="H69" s="140"/>
      <c r="I69" s="19">
        <v>4</v>
      </c>
      <c r="J69" s="19">
        <v>2</v>
      </c>
      <c r="K69" s="7"/>
      <c r="L69" s="7"/>
    </row>
    <row r="70" spans="1:12" ht="18.75" customHeight="1">
      <c r="A70" s="19"/>
      <c r="B70" s="19"/>
      <c r="C70" s="19"/>
      <c r="D70" s="19"/>
      <c r="E70" s="139" t="str">
        <f>B162</f>
        <v>DEMİRTAŞSPOR</v>
      </c>
      <c r="F70" s="140"/>
      <c r="G70" s="139" t="str">
        <f>B168</f>
        <v>BAY</v>
      </c>
      <c r="H70" s="140"/>
      <c r="I70" s="19"/>
      <c r="J70" s="19"/>
      <c r="K70" s="7"/>
      <c r="L70" s="7"/>
    </row>
    <row r="71" spans="1:12" ht="18.75" customHeight="1">
      <c r="A71" s="145" t="s">
        <v>30</v>
      </c>
      <c r="B71" s="145"/>
      <c r="C71" s="145"/>
      <c r="D71" s="145"/>
      <c r="E71" s="145"/>
      <c r="F71" s="145"/>
      <c r="G71" s="145"/>
      <c r="H71" s="145"/>
      <c r="I71" s="145"/>
      <c r="J71" s="145"/>
      <c r="K71" s="7"/>
      <c r="L71" s="7"/>
    </row>
    <row r="72" spans="1:12" s="3" customFormat="1" ht="12.75">
      <c r="A72" s="15" t="s">
        <v>14</v>
      </c>
      <c r="B72" s="15" t="s">
        <v>15</v>
      </c>
      <c r="C72" s="15" t="s">
        <v>16</v>
      </c>
      <c r="D72" s="15" t="s">
        <v>17</v>
      </c>
      <c r="E72" s="146" t="s">
        <v>18</v>
      </c>
      <c r="F72" s="146"/>
      <c r="G72" s="146" t="s">
        <v>19</v>
      </c>
      <c r="H72" s="146"/>
      <c r="I72" s="146" t="s">
        <v>20</v>
      </c>
      <c r="J72" s="146"/>
      <c r="K72" s="9"/>
      <c r="L72" s="9"/>
    </row>
    <row r="73" spans="1:12" ht="18.75" customHeight="1">
      <c r="A73" s="18">
        <v>45193</v>
      </c>
      <c r="B73" s="19" t="s">
        <v>150</v>
      </c>
      <c r="C73" s="18" t="s">
        <v>162</v>
      </c>
      <c r="D73" s="19" t="s">
        <v>173</v>
      </c>
      <c r="E73" s="144" t="str">
        <f>B160</f>
        <v>BOSCH SPOR</v>
      </c>
      <c r="F73" s="144"/>
      <c r="G73" s="144" t="str">
        <f>B162</f>
        <v>DEMİRTAŞSPOR</v>
      </c>
      <c r="H73" s="144"/>
      <c r="I73" s="19">
        <v>6</v>
      </c>
      <c r="J73" s="19">
        <v>0</v>
      </c>
      <c r="K73" s="7"/>
      <c r="L73" s="7"/>
    </row>
    <row r="74" spans="1:12" ht="18.75" customHeight="1">
      <c r="A74" s="18">
        <v>45193</v>
      </c>
      <c r="B74" s="19" t="s">
        <v>146</v>
      </c>
      <c r="C74" s="18" t="s">
        <v>162</v>
      </c>
      <c r="D74" s="19" t="s">
        <v>173</v>
      </c>
      <c r="E74" s="144" t="str">
        <f>B163</f>
        <v>FETHİYE İDMAN YURDU</v>
      </c>
      <c r="F74" s="144"/>
      <c r="G74" s="144" t="str">
        <f>B159</f>
        <v>ELMASBAHÇELERSPOR</v>
      </c>
      <c r="H74" s="144"/>
      <c r="I74" s="19">
        <v>1</v>
      </c>
      <c r="J74" s="19">
        <v>1</v>
      </c>
      <c r="K74" s="7"/>
      <c r="L74" s="7"/>
    </row>
    <row r="75" spans="1:12" ht="18.75" customHeight="1">
      <c r="A75" s="18">
        <v>45193</v>
      </c>
      <c r="B75" s="19" t="s">
        <v>146</v>
      </c>
      <c r="C75" s="18" t="s">
        <v>162</v>
      </c>
      <c r="D75" s="19" t="s">
        <v>203</v>
      </c>
      <c r="E75" s="144" t="str">
        <f>B167</f>
        <v>GÖRÜKLE İPEKSPOR</v>
      </c>
      <c r="F75" s="144"/>
      <c r="G75" s="144" t="str">
        <f>B164</f>
        <v>TÜTÜNSPOR</v>
      </c>
      <c r="H75" s="144"/>
      <c r="I75" s="19">
        <v>0</v>
      </c>
      <c r="J75" s="19">
        <v>5</v>
      </c>
      <c r="K75" s="7"/>
      <c r="L75" s="7"/>
    </row>
    <row r="76" spans="1:12" ht="18.75" customHeight="1">
      <c r="A76" s="18">
        <v>45193</v>
      </c>
      <c r="B76" s="19" t="s">
        <v>147</v>
      </c>
      <c r="C76" s="18" t="s">
        <v>162</v>
      </c>
      <c r="D76" s="19" t="s">
        <v>203</v>
      </c>
      <c r="E76" s="139" t="str">
        <f>B165</f>
        <v>NAMIK KEMAL SPOR</v>
      </c>
      <c r="F76" s="140"/>
      <c r="G76" s="139" t="str">
        <f>B166</f>
        <v>YENİŞEHİR BELEDİYE</v>
      </c>
      <c r="H76" s="140"/>
      <c r="I76" s="19">
        <v>1</v>
      </c>
      <c r="J76" s="19">
        <v>1</v>
      </c>
      <c r="K76" s="7"/>
      <c r="L76" s="7"/>
    </row>
    <row r="77" spans="1:12" ht="18.75" customHeight="1">
      <c r="A77" s="19"/>
      <c r="B77" s="19"/>
      <c r="C77" s="19"/>
      <c r="D77" s="19"/>
      <c r="E77" s="139" t="str">
        <f>B161</f>
        <v>HAMİTLERSPOR</v>
      </c>
      <c r="F77" s="140"/>
      <c r="G77" s="139" t="str">
        <f>B168</f>
        <v>BAY</v>
      </c>
      <c r="H77" s="140"/>
      <c r="I77" s="19"/>
      <c r="J77" s="19"/>
      <c r="K77" s="7"/>
      <c r="L77" s="7"/>
    </row>
    <row r="78" spans="1:12" ht="18.75" customHeight="1">
      <c r="A78" s="145" t="s">
        <v>31</v>
      </c>
      <c r="B78" s="145"/>
      <c r="C78" s="145"/>
      <c r="D78" s="145"/>
      <c r="E78" s="145"/>
      <c r="F78" s="145"/>
      <c r="G78" s="145"/>
      <c r="H78" s="145"/>
      <c r="I78" s="145"/>
      <c r="J78" s="145"/>
      <c r="K78" s="7"/>
      <c r="L78" s="7"/>
    </row>
    <row r="79" spans="1:12" s="3" customFormat="1" ht="12.75">
      <c r="A79" s="15" t="s">
        <v>14</v>
      </c>
      <c r="B79" s="15" t="s">
        <v>15</v>
      </c>
      <c r="C79" s="15" t="s">
        <v>16</v>
      </c>
      <c r="D79" s="15" t="s">
        <v>17</v>
      </c>
      <c r="E79" s="146" t="s">
        <v>18</v>
      </c>
      <c r="F79" s="146"/>
      <c r="G79" s="146" t="s">
        <v>19</v>
      </c>
      <c r="H79" s="146"/>
      <c r="I79" s="146" t="s">
        <v>20</v>
      </c>
      <c r="J79" s="146"/>
      <c r="K79" s="9"/>
      <c r="L79" s="9"/>
    </row>
    <row r="80" spans="1:12" ht="18.75" customHeight="1">
      <c r="A80" s="18">
        <v>45195</v>
      </c>
      <c r="B80" s="19" t="s">
        <v>140</v>
      </c>
      <c r="C80" s="18" t="s">
        <v>160</v>
      </c>
      <c r="D80" s="19" t="s">
        <v>173</v>
      </c>
      <c r="E80" s="144" t="str">
        <f>B159</f>
        <v>ELMASBAHÇELERSPOR</v>
      </c>
      <c r="F80" s="144"/>
      <c r="G80" s="144" t="str">
        <f>B161</f>
        <v>HAMİTLERSPOR</v>
      </c>
      <c r="H80" s="144"/>
      <c r="I80" s="19">
        <v>2</v>
      </c>
      <c r="J80" s="19">
        <v>1</v>
      </c>
      <c r="K80" s="7"/>
      <c r="L80" s="7"/>
    </row>
    <row r="81" spans="1:12" ht="18.75" customHeight="1">
      <c r="A81" s="18">
        <v>45195</v>
      </c>
      <c r="B81" s="19" t="s">
        <v>147</v>
      </c>
      <c r="C81" s="18" t="s">
        <v>160</v>
      </c>
      <c r="D81" s="19" t="s">
        <v>173</v>
      </c>
      <c r="E81" s="144" t="str">
        <f>B162</f>
        <v>DEMİRTAŞSPOR</v>
      </c>
      <c r="F81" s="144"/>
      <c r="G81" s="144" t="str">
        <f>B167</f>
        <v>GÖRÜKLE İPEKSPOR</v>
      </c>
      <c r="H81" s="144"/>
      <c r="I81" s="19">
        <v>1</v>
      </c>
      <c r="J81" s="19">
        <v>5</v>
      </c>
      <c r="K81" s="7"/>
      <c r="L81" s="7"/>
    </row>
    <row r="82" spans="1:12" ht="18.75" customHeight="1">
      <c r="A82" s="18">
        <v>45195</v>
      </c>
      <c r="B82" s="19" t="s">
        <v>149</v>
      </c>
      <c r="C82" s="18" t="s">
        <v>160</v>
      </c>
      <c r="D82" s="19" t="s">
        <v>148</v>
      </c>
      <c r="E82" s="144" t="str">
        <f>B166</f>
        <v>YENİŞEHİR BELEDİYE</v>
      </c>
      <c r="F82" s="144"/>
      <c r="G82" s="144" t="str">
        <f>B163</f>
        <v>FETHİYE İDMAN YURDU</v>
      </c>
      <c r="H82" s="144"/>
      <c r="I82" s="19">
        <v>1</v>
      </c>
      <c r="J82" s="19">
        <v>3</v>
      </c>
      <c r="K82" s="7"/>
      <c r="L82" s="7"/>
    </row>
    <row r="83" spans="1:12" ht="18.75" customHeight="1">
      <c r="A83" s="18">
        <v>45195</v>
      </c>
      <c r="B83" s="19" t="s">
        <v>147</v>
      </c>
      <c r="C83" s="18" t="s">
        <v>160</v>
      </c>
      <c r="D83" s="19" t="s">
        <v>203</v>
      </c>
      <c r="E83" s="139" t="str">
        <f>B164</f>
        <v>TÜTÜNSPOR</v>
      </c>
      <c r="F83" s="140"/>
      <c r="G83" s="139" t="str">
        <f>B165</f>
        <v>NAMIK KEMAL SPOR</v>
      </c>
      <c r="H83" s="140"/>
      <c r="I83" s="19">
        <v>5</v>
      </c>
      <c r="J83" s="19">
        <v>0</v>
      </c>
      <c r="K83" s="7"/>
      <c r="L83" s="7"/>
    </row>
    <row r="84" spans="1:12" ht="18.75" customHeight="1">
      <c r="A84" s="19"/>
      <c r="B84" s="19"/>
      <c r="C84" s="19"/>
      <c r="D84" s="19"/>
      <c r="E84" s="139" t="str">
        <f>B160</f>
        <v>BOSCH SPOR</v>
      </c>
      <c r="F84" s="140"/>
      <c r="G84" s="139" t="str">
        <f>B168</f>
        <v>BAY</v>
      </c>
      <c r="H84" s="140"/>
      <c r="I84" s="19"/>
      <c r="J84" s="19"/>
      <c r="K84" s="7"/>
      <c r="L84" s="7"/>
    </row>
    <row r="85" spans="1:12" ht="18.75" customHeight="1">
      <c r="A85" s="145" t="s">
        <v>32</v>
      </c>
      <c r="B85" s="145"/>
      <c r="C85" s="145"/>
      <c r="D85" s="145"/>
      <c r="E85" s="145"/>
      <c r="F85" s="145"/>
      <c r="G85" s="145"/>
      <c r="H85" s="145"/>
      <c r="I85" s="145"/>
      <c r="J85" s="145"/>
      <c r="K85" s="7"/>
      <c r="L85" s="7"/>
    </row>
    <row r="86" spans="1:12" s="3" customFormat="1" ht="12.75">
      <c r="A86" s="15" t="s">
        <v>14</v>
      </c>
      <c r="B86" s="15" t="s">
        <v>15</v>
      </c>
      <c r="C86" s="15" t="s">
        <v>16</v>
      </c>
      <c r="D86" s="15" t="s">
        <v>17</v>
      </c>
      <c r="E86" s="146" t="s">
        <v>18</v>
      </c>
      <c r="F86" s="146"/>
      <c r="G86" s="146" t="s">
        <v>19</v>
      </c>
      <c r="H86" s="146"/>
      <c r="I86" s="146" t="s">
        <v>20</v>
      </c>
      <c r="J86" s="146"/>
      <c r="K86" s="9"/>
      <c r="L86" s="9"/>
    </row>
    <row r="87" spans="1:12" ht="18.75" customHeight="1">
      <c r="A87" s="18">
        <v>45197</v>
      </c>
      <c r="B87" s="19" t="s">
        <v>146</v>
      </c>
      <c r="C87" s="18" t="s">
        <v>178</v>
      </c>
      <c r="D87" s="19" t="s">
        <v>173</v>
      </c>
      <c r="E87" s="144" t="str">
        <f>B167</f>
        <v>GÖRÜKLE İPEKSPOR</v>
      </c>
      <c r="F87" s="144"/>
      <c r="G87" s="144" t="str">
        <f>B160</f>
        <v>BOSCH SPOR</v>
      </c>
      <c r="H87" s="144"/>
      <c r="I87" s="19">
        <v>0</v>
      </c>
      <c r="J87" s="19">
        <v>3</v>
      </c>
      <c r="K87" s="7"/>
      <c r="L87" s="7"/>
    </row>
    <row r="88" spans="1:12" ht="18.75" customHeight="1">
      <c r="A88" s="18">
        <v>45197</v>
      </c>
      <c r="B88" s="19" t="s">
        <v>150</v>
      </c>
      <c r="C88" s="18" t="s">
        <v>178</v>
      </c>
      <c r="D88" s="19" t="s">
        <v>173</v>
      </c>
      <c r="E88" s="144" t="str">
        <f>B161</f>
        <v>HAMİTLERSPOR</v>
      </c>
      <c r="F88" s="144"/>
      <c r="G88" s="144" t="str">
        <f>B166</f>
        <v>YENİŞEHİR BELEDİYE</v>
      </c>
      <c r="H88" s="144"/>
      <c r="I88" s="19">
        <v>3</v>
      </c>
      <c r="J88" s="19">
        <v>4</v>
      </c>
      <c r="K88" s="7"/>
      <c r="L88" s="7"/>
    </row>
    <row r="89" spans="1:12" ht="18.75" customHeight="1">
      <c r="A89" s="18">
        <v>45197</v>
      </c>
      <c r="B89" s="19" t="s">
        <v>147</v>
      </c>
      <c r="C89" s="18" t="s">
        <v>178</v>
      </c>
      <c r="D89" s="19" t="s">
        <v>203</v>
      </c>
      <c r="E89" s="144" t="str">
        <f>B165</f>
        <v>NAMIK KEMAL SPOR</v>
      </c>
      <c r="F89" s="144"/>
      <c r="G89" s="144" t="str">
        <f>B162</f>
        <v>DEMİRTAŞSPOR</v>
      </c>
      <c r="H89" s="144"/>
      <c r="I89" s="19">
        <v>3</v>
      </c>
      <c r="J89" s="19">
        <v>1</v>
      </c>
      <c r="K89" s="7"/>
      <c r="L89" s="7"/>
    </row>
    <row r="90" spans="1:12" ht="18.75" customHeight="1">
      <c r="A90" s="18">
        <v>45197</v>
      </c>
      <c r="B90" s="19" t="s">
        <v>146</v>
      </c>
      <c r="C90" s="18" t="s">
        <v>178</v>
      </c>
      <c r="D90" s="19" t="s">
        <v>203</v>
      </c>
      <c r="E90" s="139" t="str">
        <f>B163</f>
        <v>FETHİYE İDMAN YURDU</v>
      </c>
      <c r="F90" s="140"/>
      <c r="G90" s="139" t="str">
        <f>B164</f>
        <v>TÜTÜNSPOR</v>
      </c>
      <c r="H90" s="140"/>
      <c r="I90" s="19">
        <v>1</v>
      </c>
      <c r="J90" s="19">
        <v>0</v>
      </c>
      <c r="K90" s="7"/>
      <c r="L90" s="7"/>
    </row>
    <row r="91" spans="1:12" ht="18.75" customHeight="1">
      <c r="A91" s="19"/>
      <c r="B91" s="19"/>
      <c r="C91" s="19"/>
      <c r="D91" s="19"/>
      <c r="E91" s="139" t="str">
        <f>B159</f>
        <v>ELMASBAHÇELERSPOR</v>
      </c>
      <c r="F91" s="140"/>
      <c r="G91" s="139" t="str">
        <f>B168</f>
        <v>BAY</v>
      </c>
      <c r="H91" s="140"/>
      <c r="I91" s="19"/>
      <c r="J91" s="19"/>
      <c r="K91" s="7"/>
      <c r="L91" s="7"/>
    </row>
    <row r="92" spans="1:12" ht="18.75" customHeight="1">
      <c r="A92" s="147" t="s">
        <v>23</v>
      </c>
      <c r="B92" s="147"/>
      <c r="C92" s="147"/>
      <c r="D92" s="147"/>
      <c r="E92" s="147"/>
      <c r="F92" s="147"/>
      <c r="G92" s="147"/>
      <c r="H92" s="147"/>
      <c r="I92" s="147"/>
      <c r="J92" s="147"/>
      <c r="K92" s="7"/>
      <c r="L92" s="7"/>
    </row>
    <row r="93" spans="1:12" ht="18.75" customHeight="1">
      <c r="A93" s="145" t="s">
        <v>33</v>
      </c>
      <c r="B93" s="145"/>
      <c r="C93" s="145"/>
      <c r="D93" s="145"/>
      <c r="E93" s="145"/>
      <c r="F93" s="145"/>
      <c r="G93" s="145"/>
      <c r="H93" s="145"/>
      <c r="I93" s="145"/>
      <c r="J93" s="145"/>
      <c r="K93" s="7"/>
      <c r="L93" s="7"/>
    </row>
    <row r="94" spans="1:12" s="3" customFormat="1" ht="12.75">
      <c r="A94" s="15" t="s">
        <v>14</v>
      </c>
      <c r="B94" s="15" t="s">
        <v>15</v>
      </c>
      <c r="C94" s="15" t="s">
        <v>16</v>
      </c>
      <c r="D94" s="15" t="s">
        <v>17</v>
      </c>
      <c r="E94" s="146" t="s">
        <v>18</v>
      </c>
      <c r="F94" s="146"/>
      <c r="G94" s="146" t="s">
        <v>19</v>
      </c>
      <c r="H94" s="146"/>
      <c r="I94" s="146" t="s">
        <v>20</v>
      </c>
      <c r="J94" s="146"/>
      <c r="K94" s="9"/>
      <c r="L94" s="9"/>
    </row>
    <row r="95" spans="1:12" ht="18.75" customHeight="1">
      <c r="A95" s="18">
        <v>45200</v>
      </c>
      <c r="B95" s="19" t="s">
        <v>147</v>
      </c>
      <c r="C95" s="18" t="s">
        <v>162</v>
      </c>
      <c r="D95" s="19" t="s">
        <v>173</v>
      </c>
      <c r="E95" s="144" t="str">
        <f>E91</f>
        <v>ELMASBAHÇELERSPOR</v>
      </c>
      <c r="F95" s="144"/>
      <c r="G95" s="144" t="str">
        <f>G88</f>
        <v>YENİŞEHİR BELEDİYE</v>
      </c>
      <c r="H95" s="144"/>
      <c r="I95" s="19">
        <v>0</v>
      </c>
      <c r="J95" s="19">
        <v>0</v>
      </c>
      <c r="K95" s="7"/>
      <c r="L95" s="7"/>
    </row>
    <row r="96" spans="1:12" ht="18.75" customHeight="1">
      <c r="A96" s="18">
        <v>45200</v>
      </c>
      <c r="B96" s="19" t="s">
        <v>147</v>
      </c>
      <c r="C96" s="18" t="s">
        <v>162</v>
      </c>
      <c r="D96" s="19" t="s">
        <v>203</v>
      </c>
      <c r="E96" s="144" t="str">
        <f>E89</f>
        <v>NAMIK KEMAL SPOR</v>
      </c>
      <c r="F96" s="144"/>
      <c r="G96" s="144" t="str">
        <f>G87</f>
        <v>BOSCH SPOR</v>
      </c>
      <c r="H96" s="144"/>
      <c r="I96" s="19">
        <v>0</v>
      </c>
      <c r="J96" s="19">
        <v>6</v>
      </c>
      <c r="K96" s="7"/>
      <c r="L96" s="7"/>
    </row>
    <row r="97" spans="1:12" ht="18.75" customHeight="1">
      <c r="A97" s="18">
        <v>45200</v>
      </c>
      <c r="B97" s="19" t="s">
        <v>150</v>
      </c>
      <c r="C97" s="18" t="s">
        <v>162</v>
      </c>
      <c r="D97" s="19" t="s">
        <v>198</v>
      </c>
      <c r="E97" s="144" t="str">
        <f>E88</f>
        <v>HAMİTLERSPOR</v>
      </c>
      <c r="F97" s="144"/>
      <c r="G97" s="144" t="str">
        <f>G90</f>
        <v>TÜTÜNSPOR</v>
      </c>
      <c r="H97" s="144"/>
      <c r="I97" s="19">
        <v>4</v>
      </c>
      <c r="J97" s="19">
        <v>5</v>
      </c>
      <c r="K97" s="7"/>
      <c r="L97" s="7"/>
    </row>
    <row r="98" spans="1:12" ht="18.75" customHeight="1">
      <c r="A98" s="18">
        <v>45200</v>
      </c>
      <c r="B98" s="19" t="s">
        <v>146</v>
      </c>
      <c r="C98" s="18" t="s">
        <v>162</v>
      </c>
      <c r="D98" s="19" t="s">
        <v>203</v>
      </c>
      <c r="E98" s="139" t="str">
        <f>E90</f>
        <v>FETHİYE İDMAN YURDU</v>
      </c>
      <c r="F98" s="140"/>
      <c r="G98" s="139" t="str">
        <f>G89</f>
        <v>DEMİRTAŞSPOR</v>
      </c>
      <c r="H98" s="140"/>
      <c r="I98" s="19">
        <v>9</v>
      </c>
      <c r="J98" s="19">
        <v>0</v>
      </c>
      <c r="K98" s="7"/>
      <c r="L98" s="7"/>
    </row>
    <row r="99" spans="1:12" ht="18.75" customHeight="1">
      <c r="A99" s="19"/>
      <c r="B99" s="19"/>
      <c r="C99" s="19"/>
      <c r="D99" s="19"/>
      <c r="E99" s="139" t="str">
        <f>G91</f>
        <v>BAY</v>
      </c>
      <c r="F99" s="140"/>
      <c r="G99" s="139" t="str">
        <f>E87</f>
        <v>GÖRÜKLE İPEKSPOR</v>
      </c>
      <c r="H99" s="140"/>
      <c r="I99" s="19"/>
      <c r="J99" s="19"/>
      <c r="K99" s="7"/>
      <c r="L99" s="7"/>
    </row>
    <row r="100" spans="1:12" ht="18.75" customHeight="1">
      <c r="A100" s="145" t="s">
        <v>34</v>
      </c>
      <c r="B100" s="145"/>
      <c r="C100" s="145"/>
      <c r="D100" s="145"/>
      <c r="E100" s="145"/>
      <c r="F100" s="145"/>
      <c r="G100" s="145"/>
      <c r="H100" s="145"/>
      <c r="I100" s="145"/>
      <c r="J100" s="145"/>
      <c r="K100" s="7"/>
      <c r="L100" s="7"/>
    </row>
    <row r="101" spans="1:12" s="3" customFormat="1" ht="12.75">
      <c r="A101" s="15" t="s">
        <v>14</v>
      </c>
      <c r="B101" s="15" t="s">
        <v>15</v>
      </c>
      <c r="C101" s="15" t="s">
        <v>16</v>
      </c>
      <c r="D101" s="15" t="s">
        <v>17</v>
      </c>
      <c r="E101" s="146" t="s">
        <v>18</v>
      </c>
      <c r="F101" s="146"/>
      <c r="G101" s="146" t="s">
        <v>19</v>
      </c>
      <c r="H101" s="146"/>
      <c r="I101" s="146" t="s">
        <v>20</v>
      </c>
      <c r="J101" s="146"/>
      <c r="K101" s="9"/>
      <c r="L101" s="9"/>
    </row>
    <row r="102" spans="1:12" ht="18.75" customHeight="1">
      <c r="A102" s="18">
        <v>45203</v>
      </c>
      <c r="B102" s="19" t="s">
        <v>143</v>
      </c>
      <c r="C102" s="18" t="s">
        <v>199</v>
      </c>
      <c r="D102" s="19" t="s">
        <v>173</v>
      </c>
      <c r="E102" s="144" t="str">
        <f>G99</f>
        <v>GÖRÜKLE İPEKSPOR</v>
      </c>
      <c r="F102" s="144"/>
      <c r="G102" s="144" t="str">
        <f>E96</f>
        <v>NAMIK KEMAL SPOR</v>
      </c>
      <c r="H102" s="144"/>
      <c r="I102" s="19">
        <v>3</v>
      </c>
      <c r="J102" s="19">
        <v>4</v>
      </c>
      <c r="K102" s="7"/>
      <c r="L102" s="7"/>
    </row>
    <row r="103" spans="1:12" ht="18.75" customHeight="1">
      <c r="A103" s="18">
        <v>45203</v>
      </c>
      <c r="B103" s="19" t="s">
        <v>140</v>
      </c>
      <c r="C103" s="19" t="s">
        <v>199</v>
      </c>
      <c r="D103" s="19" t="s">
        <v>203</v>
      </c>
      <c r="E103" s="144" t="str">
        <f>G97</f>
        <v>TÜTÜNSPOR</v>
      </c>
      <c r="F103" s="144"/>
      <c r="G103" s="144" t="str">
        <f>E95</f>
        <v>ELMASBAHÇELERSPOR</v>
      </c>
      <c r="H103" s="144"/>
      <c r="I103" s="19">
        <v>0</v>
      </c>
      <c r="J103" s="19">
        <v>1</v>
      </c>
      <c r="K103" s="7"/>
      <c r="L103" s="7"/>
    </row>
    <row r="104" spans="1:12" ht="18.75" customHeight="1">
      <c r="A104" s="18">
        <v>45203</v>
      </c>
      <c r="B104" s="19" t="s">
        <v>143</v>
      </c>
      <c r="C104" s="19" t="s">
        <v>199</v>
      </c>
      <c r="D104" s="19" t="s">
        <v>203</v>
      </c>
      <c r="E104" s="144" t="str">
        <f>G96</f>
        <v>BOSCH SPOR</v>
      </c>
      <c r="F104" s="144"/>
      <c r="G104" s="144" t="str">
        <f>E98</f>
        <v>FETHİYE İDMAN YURDU</v>
      </c>
      <c r="H104" s="144"/>
      <c r="I104" s="19">
        <v>0</v>
      </c>
      <c r="J104" s="19">
        <v>2</v>
      </c>
      <c r="K104" s="7"/>
      <c r="L104" s="7"/>
    </row>
    <row r="105" spans="1:12" ht="18.75" customHeight="1">
      <c r="A105" s="18">
        <v>45203</v>
      </c>
      <c r="B105" s="19" t="s">
        <v>147</v>
      </c>
      <c r="C105" s="19" t="s">
        <v>199</v>
      </c>
      <c r="D105" s="19" t="s">
        <v>203</v>
      </c>
      <c r="E105" s="144" t="str">
        <f>G98</f>
        <v>DEMİRTAŞSPOR</v>
      </c>
      <c r="F105" s="144"/>
      <c r="G105" s="144" t="str">
        <f>E97</f>
        <v>HAMİTLERSPOR</v>
      </c>
      <c r="H105" s="144"/>
      <c r="I105" s="19">
        <v>1</v>
      </c>
      <c r="J105" s="19">
        <v>4</v>
      </c>
      <c r="K105" s="7"/>
      <c r="L105" s="7"/>
    </row>
    <row r="106" spans="1:12" ht="18.75" customHeight="1">
      <c r="A106" s="19"/>
      <c r="B106" s="19"/>
      <c r="C106" s="19"/>
      <c r="D106" s="19"/>
      <c r="E106" s="139" t="str">
        <f>E99</f>
        <v>BAY</v>
      </c>
      <c r="F106" s="140"/>
      <c r="G106" s="139" t="str">
        <f>G95</f>
        <v>YENİŞEHİR BELEDİYE</v>
      </c>
      <c r="H106" s="140"/>
      <c r="I106" s="19"/>
      <c r="J106" s="19"/>
      <c r="K106" s="7"/>
      <c r="L106" s="7"/>
    </row>
    <row r="107" spans="1:12" ht="18.75" customHeight="1">
      <c r="A107" s="145" t="s">
        <v>35</v>
      </c>
      <c r="B107" s="145"/>
      <c r="C107" s="145"/>
      <c r="D107" s="145"/>
      <c r="E107" s="145"/>
      <c r="F107" s="145"/>
      <c r="G107" s="145"/>
      <c r="H107" s="145"/>
      <c r="I107" s="145"/>
      <c r="J107" s="145"/>
      <c r="K107" s="7"/>
      <c r="L107" s="7"/>
    </row>
    <row r="108" spans="1:12" s="3" customFormat="1" ht="12.75">
      <c r="A108" s="15" t="s">
        <v>14</v>
      </c>
      <c r="B108" s="15" t="s">
        <v>15</v>
      </c>
      <c r="C108" s="15" t="s">
        <v>16</v>
      </c>
      <c r="D108" s="15" t="s">
        <v>17</v>
      </c>
      <c r="E108" s="146" t="s">
        <v>18</v>
      </c>
      <c r="F108" s="146"/>
      <c r="G108" s="146" t="s">
        <v>19</v>
      </c>
      <c r="H108" s="146"/>
      <c r="I108" s="146" t="s">
        <v>20</v>
      </c>
      <c r="J108" s="146"/>
      <c r="K108" s="9"/>
      <c r="L108" s="9"/>
    </row>
    <row r="109" spans="1:12" ht="18.75" customHeight="1">
      <c r="A109" s="18">
        <v>45207</v>
      </c>
      <c r="B109" s="19" t="s">
        <v>149</v>
      </c>
      <c r="C109" s="18" t="s">
        <v>162</v>
      </c>
      <c r="D109" s="19" t="s">
        <v>177</v>
      </c>
      <c r="E109" s="144" t="str">
        <f>G106</f>
        <v>YENİŞEHİR BELEDİYE</v>
      </c>
      <c r="F109" s="144"/>
      <c r="G109" s="144" t="str">
        <f>E103</f>
        <v>TÜTÜNSPOR</v>
      </c>
      <c r="H109" s="144"/>
      <c r="I109" s="19">
        <v>2</v>
      </c>
      <c r="J109" s="19">
        <v>1</v>
      </c>
      <c r="K109" s="7"/>
      <c r="L109" s="7"/>
    </row>
    <row r="110" spans="1:12" ht="18.75" customHeight="1">
      <c r="A110" s="18">
        <v>45207</v>
      </c>
      <c r="B110" s="19" t="s">
        <v>146</v>
      </c>
      <c r="C110" s="18" t="s">
        <v>162</v>
      </c>
      <c r="D110" s="124" t="s">
        <v>205</v>
      </c>
      <c r="E110" s="144" t="str">
        <f>G104</f>
        <v>FETHİYE İDMAN YURDU</v>
      </c>
      <c r="F110" s="144"/>
      <c r="G110" s="144" t="str">
        <f>E102</f>
        <v>GÖRÜKLE İPEKSPOR</v>
      </c>
      <c r="H110" s="144"/>
      <c r="I110" s="19">
        <v>3</v>
      </c>
      <c r="J110" s="19">
        <v>0</v>
      </c>
      <c r="K110" s="7"/>
      <c r="L110" s="7"/>
    </row>
    <row r="111" spans="1:12" ht="18.75" customHeight="1">
      <c r="A111" s="18">
        <v>45206</v>
      </c>
      <c r="B111" s="19" t="s">
        <v>147</v>
      </c>
      <c r="C111" s="18" t="s">
        <v>136</v>
      </c>
      <c r="D111" s="124" t="s">
        <v>203</v>
      </c>
      <c r="E111" s="144" t="str">
        <f>G103</f>
        <v>ELMASBAHÇELERSPOR</v>
      </c>
      <c r="F111" s="144"/>
      <c r="G111" s="144" t="str">
        <f>E105</f>
        <v>DEMİRTAŞSPOR</v>
      </c>
      <c r="H111" s="144"/>
      <c r="I111" s="19">
        <v>4</v>
      </c>
      <c r="J111" s="19">
        <v>0</v>
      </c>
      <c r="K111" s="7"/>
      <c r="L111" s="7"/>
    </row>
    <row r="112" spans="1:12" ht="18.75" customHeight="1">
      <c r="A112" s="18">
        <v>45207</v>
      </c>
      <c r="B112" s="19" t="s">
        <v>150</v>
      </c>
      <c r="C112" s="18" t="s">
        <v>162</v>
      </c>
      <c r="D112" s="124" t="s">
        <v>173</v>
      </c>
      <c r="E112" s="144" t="str">
        <f>G105</f>
        <v>HAMİTLERSPOR</v>
      </c>
      <c r="F112" s="144"/>
      <c r="G112" s="144" t="str">
        <f>E104</f>
        <v>BOSCH SPOR</v>
      </c>
      <c r="H112" s="144"/>
      <c r="I112" s="19">
        <v>2</v>
      </c>
      <c r="J112" s="19">
        <v>3</v>
      </c>
      <c r="K112" s="7"/>
      <c r="L112" s="7"/>
    </row>
    <row r="113" spans="1:12" ht="18.75" customHeight="1">
      <c r="A113" s="19"/>
      <c r="B113" s="19"/>
      <c r="C113" s="19"/>
      <c r="D113" s="124"/>
      <c r="E113" s="139" t="str">
        <f>E106</f>
        <v>BAY</v>
      </c>
      <c r="F113" s="140"/>
      <c r="G113" s="139" t="str">
        <f>G102</f>
        <v>NAMIK KEMAL SPOR</v>
      </c>
      <c r="H113" s="140"/>
      <c r="I113" s="19"/>
      <c r="J113" s="19"/>
      <c r="K113" s="7"/>
      <c r="L113" s="7"/>
    </row>
    <row r="114" spans="1:12" ht="18.75" customHeight="1">
      <c r="A114" s="145" t="s">
        <v>36</v>
      </c>
      <c r="B114" s="145"/>
      <c r="C114" s="145"/>
      <c r="D114" s="145"/>
      <c r="E114" s="145"/>
      <c r="F114" s="145"/>
      <c r="G114" s="145"/>
      <c r="H114" s="145"/>
      <c r="I114" s="145"/>
      <c r="J114" s="145"/>
      <c r="K114" s="7"/>
      <c r="L114" s="7"/>
    </row>
    <row r="115" spans="1:12" s="3" customFormat="1" ht="12.75">
      <c r="A115" s="15" t="s">
        <v>14</v>
      </c>
      <c r="B115" s="15" t="s">
        <v>15</v>
      </c>
      <c r="C115" s="15" t="s">
        <v>16</v>
      </c>
      <c r="D115" s="15" t="s">
        <v>17</v>
      </c>
      <c r="E115" s="146" t="s">
        <v>18</v>
      </c>
      <c r="F115" s="146"/>
      <c r="G115" s="146" t="s">
        <v>19</v>
      </c>
      <c r="H115" s="146"/>
      <c r="I115" s="146" t="s">
        <v>20</v>
      </c>
      <c r="J115" s="146"/>
      <c r="K115" s="9"/>
      <c r="L115" s="9"/>
    </row>
    <row r="116" spans="1:12" ht="18.75" customHeight="1">
      <c r="A116" s="18">
        <v>45209</v>
      </c>
      <c r="B116" s="19" t="s">
        <v>140</v>
      </c>
      <c r="C116" s="18" t="s">
        <v>160</v>
      </c>
      <c r="D116" s="19" t="s">
        <v>203</v>
      </c>
      <c r="E116" s="144" t="str">
        <f>G113</f>
        <v>NAMIK KEMAL SPOR</v>
      </c>
      <c r="F116" s="144"/>
      <c r="G116" s="144" t="str">
        <f>E110</f>
        <v>FETHİYE İDMAN YURDU</v>
      </c>
      <c r="H116" s="144"/>
      <c r="I116" s="19">
        <v>0</v>
      </c>
      <c r="J116" s="19">
        <v>2</v>
      </c>
      <c r="K116" s="7"/>
      <c r="L116" s="7"/>
    </row>
    <row r="117" spans="1:12" ht="18.75" customHeight="1">
      <c r="A117" s="18">
        <v>45209</v>
      </c>
      <c r="B117" s="19" t="s">
        <v>147</v>
      </c>
      <c r="C117" s="18" t="s">
        <v>160</v>
      </c>
      <c r="D117" s="19" t="s">
        <v>203</v>
      </c>
      <c r="E117" s="144" t="str">
        <f>G111</f>
        <v>DEMİRTAŞSPOR</v>
      </c>
      <c r="F117" s="144"/>
      <c r="G117" s="144" t="str">
        <f>E109</f>
        <v>YENİŞEHİR BELEDİYE</v>
      </c>
      <c r="H117" s="144"/>
      <c r="I117" s="19">
        <v>1</v>
      </c>
      <c r="J117" s="19">
        <v>4</v>
      </c>
      <c r="K117" s="7"/>
      <c r="L117" s="7"/>
    </row>
    <row r="118" spans="1:12" ht="18.75" customHeight="1">
      <c r="A118" s="18">
        <v>45209</v>
      </c>
      <c r="B118" s="19" t="s">
        <v>146</v>
      </c>
      <c r="C118" s="18" t="s">
        <v>160</v>
      </c>
      <c r="D118" s="19" t="s">
        <v>203</v>
      </c>
      <c r="E118" s="144" t="str">
        <f>G110</f>
        <v>GÖRÜKLE İPEKSPOR</v>
      </c>
      <c r="F118" s="144"/>
      <c r="G118" s="144" t="str">
        <f>E112</f>
        <v>HAMİTLERSPOR</v>
      </c>
      <c r="H118" s="144"/>
      <c r="I118" s="19">
        <v>2</v>
      </c>
      <c r="J118" s="19">
        <v>2</v>
      </c>
      <c r="K118" s="7"/>
      <c r="L118" s="7"/>
    </row>
    <row r="119" spans="1:12" ht="18.75" customHeight="1">
      <c r="A119" s="18">
        <v>45209</v>
      </c>
      <c r="B119" s="19" t="s">
        <v>150</v>
      </c>
      <c r="C119" s="18" t="s">
        <v>160</v>
      </c>
      <c r="D119" s="19" t="s">
        <v>173</v>
      </c>
      <c r="E119" s="139" t="str">
        <f>G112</f>
        <v>BOSCH SPOR</v>
      </c>
      <c r="F119" s="140"/>
      <c r="G119" s="139" t="str">
        <f>E111</f>
        <v>ELMASBAHÇELERSPOR</v>
      </c>
      <c r="H119" s="140"/>
      <c r="I119" s="19">
        <v>1</v>
      </c>
      <c r="J119" s="19">
        <v>0</v>
      </c>
      <c r="K119" s="7"/>
      <c r="L119" s="7"/>
    </row>
    <row r="120" spans="1:12" ht="18.75" customHeight="1">
      <c r="A120" s="19"/>
      <c r="B120" s="19"/>
      <c r="C120" s="19"/>
      <c r="D120" s="19"/>
      <c r="E120" s="139" t="str">
        <f>E113</f>
        <v>BAY</v>
      </c>
      <c r="F120" s="140"/>
      <c r="G120" s="139" t="str">
        <f>G109</f>
        <v>TÜTÜNSPOR</v>
      </c>
      <c r="H120" s="140"/>
      <c r="I120" s="19"/>
      <c r="J120" s="19"/>
      <c r="K120" s="7"/>
      <c r="L120" s="7"/>
    </row>
    <row r="121" spans="1:12" ht="18.75" customHeight="1">
      <c r="A121" s="145" t="s">
        <v>37</v>
      </c>
      <c r="B121" s="145"/>
      <c r="C121" s="145"/>
      <c r="D121" s="145"/>
      <c r="E121" s="145"/>
      <c r="F121" s="145"/>
      <c r="G121" s="145"/>
      <c r="H121" s="145"/>
      <c r="I121" s="145"/>
      <c r="J121" s="145"/>
      <c r="K121" s="7"/>
      <c r="L121" s="7"/>
    </row>
    <row r="122" spans="1:12" s="3" customFormat="1" ht="12.75">
      <c r="A122" s="15" t="s">
        <v>14</v>
      </c>
      <c r="B122" s="15" t="s">
        <v>15</v>
      </c>
      <c r="C122" s="15" t="s">
        <v>16</v>
      </c>
      <c r="D122" s="15" t="s">
        <v>17</v>
      </c>
      <c r="E122" s="146" t="s">
        <v>18</v>
      </c>
      <c r="F122" s="146"/>
      <c r="G122" s="146" t="s">
        <v>19</v>
      </c>
      <c r="H122" s="146"/>
      <c r="I122" s="146" t="s">
        <v>20</v>
      </c>
      <c r="J122" s="146"/>
      <c r="K122" s="9"/>
      <c r="L122" s="9"/>
    </row>
    <row r="123" spans="1:12" ht="18.75" customHeight="1">
      <c r="A123" s="18">
        <v>45217</v>
      </c>
      <c r="B123" s="19" t="s">
        <v>147</v>
      </c>
      <c r="C123" s="18" t="s">
        <v>199</v>
      </c>
      <c r="D123" s="19" t="s">
        <v>148</v>
      </c>
      <c r="E123" s="144" t="str">
        <f>G120</f>
        <v>TÜTÜNSPOR</v>
      </c>
      <c r="F123" s="144"/>
      <c r="G123" s="144" t="str">
        <f>E117</f>
        <v>DEMİRTAŞSPOR</v>
      </c>
      <c r="H123" s="144"/>
      <c r="I123" s="19">
        <v>3</v>
      </c>
      <c r="J123" s="19">
        <v>0</v>
      </c>
      <c r="K123" s="7"/>
      <c r="L123" s="7"/>
    </row>
    <row r="124" spans="1:12" ht="18.75" customHeight="1">
      <c r="A124" s="18">
        <v>45217</v>
      </c>
      <c r="B124" s="19" t="s">
        <v>150</v>
      </c>
      <c r="C124" s="18" t="s">
        <v>199</v>
      </c>
      <c r="D124" s="19" t="s">
        <v>148</v>
      </c>
      <c r="E124" s="144" t="str">
        <f>G118</f>
        <v>HAMİTLERSPOR</v>
      </c>
      <c r="F124" s="144"/>
      <c r="G124" s="144" t="str">
        <f>E116</f>
        <v>NAMIK KEMAL SPOR</v>
      </c>
      <c r="H124" s="144"/>
      <c r="I124" s="19">
        <v>3</v>
      </c>
      <c r="J124" s="19">
        <v>1</v>
      </c>
      <c r="K124" s="7"/>
      <c r="L124" s="7"/>
    </row>
    <row r="125" spans="1:12" ht="18.75" customHeight="1">
      <c r="A125" s="18">
        <v>45217</v>
      </c>
      <c r="B125" s="19" t="s">
        <v>149</v>
      </c>
      <c r="C125" s="18" t="s">
        <v>199</v>
      </c>
      <c r="D125" s="19" t="s">
        <v>148</v>
      </c>
      <c r="E125" s="144" t="str">
        <f>G117</f>
        <v>YENİŞEHİR BELEDİYE</v>
      </c>
      <c r="F125" s="144"/>
      <c r="G125" s="144" t="str">
        <f>E119</f>
        <v>BOSCH SPOR</v>
      </c>
      <c r="H125" s="144"/>
      <c r="I125" s="19">
        <v>3</v>
      </c>
      <c r="J125" s="19">
        <v>2</v>
      </c>
      <c r="K125" s="7"/>
      <c r="L125" s="7"/>
    </row>
    <row r="126" spans="1:12" ht="18.75" customHeight="1">
      <c r="A126" s="18">
        <v>45217</v>
      </c>
      <c r="B126" s="19" t="s">
        <v>140</v>
      </c>
      <c r="C126" s="18" t="s">
        <v>199</v>
      </c>
      <c r="D126" s="19" t="s">
        <v>177</v>
      </c>
      <c r="E126" s="144" t="str">
        <f>G119</f>
        <v>ELMASBAHÇELERSPOR</v>
      </c>
      <c r="F126" s="144"/>
      <c r="G126" s="144" t="str">
        <f>E118</f>
        <v>GÖRÜKLE İPEKSPOR</v>
      </c>
      <c r="H126" s="144"/>
      <c r="I126" s="19">
        <v>5</v>
      </c>
      <c r="J126" s="19">
        <v>3</v>
      </c>
      <c r="K126" s="7"/>
      <c r="L126" s="7"/>
    </row>
    <row r="127" spans="1:12" ht="18.75" customHeight="1">
      <c r="A127" s="19"/>
      <c r="B127" s="19"/>
      <c r="C127" s="19"/>
      <c r="D127" s="19"/>
      <c r="E127" s="139" t="str">
        <f>E120</f>
        <v>BAY</v>
      </c>
      <c r="F127" s="140"/>
      <c r="G127" s="139" t="str">
        <f>G116</f>
        <v>FETHİYE İDMAN YURDU</v>
      </c>
      <c r="H127" s="140"/>
      <c r="I127" s="19"/>
      <c r="J127" s="19"/>
      <c r="K127" s="7"/>
      <c r="L127" s="7"/>
    </row>
    <row r="128" spans="1:12" ht="18.75" customHeight="1">
      <c r="A128" s="145" t="s">
        <v>38</v>
      </c>
      <c r="B128" s="145"/>
      <c r="C128" s="145"/>
      <c r="D128" s="145"/>
      <c r="E128" s="145"/>
      <c r="F128" s="145"/>
      <c r="G128" s="145"/>
      <c r="H128" s="145"/>
      <c r="I128" s="145"/>
      <c r="J128" s="145"/>
      <c r="K128" s="7"/>
      <c r="L128" s="7"/>
    </row>
    <row r="129" spans="1:12" s="3" customFormat="1" ht="12.75">
      <c r="A129" s="15" t="s">
        <v>14</v>
      </c>
      <c r="B129" s="15" t="s">
        <v>15</v>
      </c>
      <c r="C129" s="15" t="s">
        <v>16</v>
      </c>
      <c r="D129" s="15" t="s">
        <v>17</v>
      </c>
      <c r="E129" s="146" t="s">
        <v>18</v>
      </c>
      <c r="F129" s="146"/>
      <c r="G129" s="146" t="s">
        <v>19</v>
      </c>
      <c r="H129" s="146"/>
      <c r="I129" s="146" t="s">
        <v>20</v>
      </c>
      <c r="J129" s="146"/>
      <c r="K129" s="9"/>
      <c r="L129" s="9"/>
    </row>
    <row r="130" spans="1:12" ht="18.75" customHeight="1">
      <c r="A130" s="18">
        <v>45225</v>
      </c>
      <c r="B130" s="19" t="s">
        <v>146</v>
      </c>
      <c r="C130" s="18" t="s">
        <v>178</v>
      </c>
      <c r="D130" s="19" t="s">
        <v>177</v>
      </c>
      <c r="E130" s="144" t="str">
        <f>G127</f>
        <v>FETHİYE İDMAN YURDU</v>
      </c>
      <c r="F130" s="144"/>
      <c r="G130" s="144" t="str">
        <f>E124</f>
        <v>HAMİTLERSPOR</v>
      </c>
      <c r="H130" s="144"/>
      <c r="I130" s="19">
        <v>7</v>
      </c>
      <c r="J130" s="19">
        <v>1</v>
      </c>
      <c r="K130" s="7"/>
      <c r="L130" s="7"/>
    </row>
    <row r="131" spans="1:12" ht="18.75" customHeight="1">
      <c r="A131" s="18">
        <v>45225</v>
      </c>
      <c r="B131" s="19" t="s">
        <v>150</v>
      </c>
      <c r="C131" s="18" t="s">
        <v>178</v>
      </c>
      <c r="D131" s="19" t="s">
        <v>148</v>
      </c>
      <c r="E131" s="144" t="str">
        <f>G125</f>
        <v>BOSCH SPOR</v>
      </c>
      <c r="F131" s="144"/>
      <c r="G131" s="144" t="str">
        <f>E123</f>
        <v>TÜTÜNSPOR</v>
      </c>
      <c r="H131" s="144"/>
      <c r="I131" s="19">
        <v>2</v>
      </c>
      <c r="J131" s="19">
        <v>3</v>
      </c>
      <c r="K131" s="7"/>
      <c r="L131" s="7"/>
    </row>
    <row r="132" spans="1:12" ht="18.75" customHeight="1">
      <c r="A132" s="18">
        <v>45225</v>
      </c>
      <c r="B132" s="19" t="s">
        <v>147</v>
      </c>
      <c r="C132" s="18" t="s">
        <v>178</v>
      </c>
      <c r="D132" s="19" t="s">
        <v>148</v>
      </c>
      <c r="E132" s="144" t="str">
        <f>G124</f>
        <v>NAMIK KEMAL SPOR</v>
      </c>
      <c r="F132" s="144"/>
      <c r="G132" s="144" t="str">
        <f>E126</f>
        <v>ELMASBAHÇELERSPOR</v>
      </c>
      <c r="H132" s="144"/>
      <c r="I132" s="19">
        <v>2</v>
      </c>
      <c r="J132" s="19">
        <v>1</v>
      </c>
      <c r="K132" s="7"/>
      <c r="L132" s="7"/>
    </row>
    <row r="133" spans="1:12" ht="18.75" customHeight="1">
      <c r="A133" s="18">
        <v>45225</v>
      </c>
      <c r="B133" s="19" t="s">
        <v>146</v>
      </c>
      <c r="C133" s="18" t="s">
        <v>178</v>
      </c>
      <c r="D133" s="19" t="s">
        <v>148</v>
      </c>
      <c r="E133" s="139" t="str">
        <f>G126</f>
        <v>GÖRÜKLE İPEKSPOR</v>
      </c>
      <c r="F133" s="140"/>
      <c r="G133" s="139" t="str">
        <f>E125</f>
        <v>YENİŞEHİR BELEDİYE</v>
      </c>
      <c r="H133" s="140"/>
      <c r="I133" s="19">
        <v>2</v>
      </c>
      <c r="J133" s="19">
        <v>1</v>
      </c>
      <c r="K133" s="7"/>
      <c r="L133" s="7"/>
    </row>
    <row r="134" spans="1:12" ht="18.75" customHeight="1">
      <c r="A134" s="19"/>
      <c r="B134" s="19"/>
      <c r="C134" s="19"/>
      <c r="D134" s="19"/>
      <c r="E134" s="139" t="str">
        <f>E127</f>
        <v>BAY</v>
      </c>
      <c r="F134" s="140"/>
      <c r="G134" s="139" t="str">
        <f>G123</f>
        <v>DEMİRTAŞSPOR</v>
      </c>
      <c r="H134" s="140"/>
      <c r="I134" s="19"/>
      <c r="J134" s="19"/>
      <c r="K134" s="7"/>
      <c r="L134" s="7"/>
    </row>
    <row r="135" spans="1:12" ht="18.75" customHeight="1">
      <c r="A135" s="145" t="s">
        <v>39</v>
      </c>
      <c r="B135" s="145"/>
      <c r="C135" s="145"/>
      <c r="D135" s="145"/>
      <c r="E135" s="145"/>
      <c r="F135" s="145"/>
      <c r="G135" s="145"/>
      <c r="H135" s="145"/>
      <c r="I135" s="145"/>
      <c r="J135" s="145"/>
      <c r="K135" s="7"/>
      <c r="L135" s="7"/>
    </row>
    <row r="136" spans="1:12" s="3" customFormat="1" ht="12.75">
      <c r="A136" s="15" t="s">
        <v>14</v>
      </c>
      <c r="B136" s="15" t="s">
        <v>15</v>
      </c>
      <c r="C136" s="15" t="s">
        <v>16</v>
      </c>
      <c r="D136" s="15" t="s">
        <v>17</v>
      </c>
      <c r="E136" s="146" t="s">
        <v>18</v>
      </c>
      <c r="F136" s="146"/>
      <c r="G136" s="146" t="s">
        <v>19</v>
      </c>
      <c r="H136" s="146"/>
      <c r="I136" s="146" t="s">
        <v>20</v>
      </c>
      <c r="J136" s="146"/>
      <c r="K136" s="9"/>
      <c r="L136" s="9"/>
    </row>
    <row r="137" spans="1:12" ht="18.75" customHeight="1">
      <c r="A137" s="18">
        <v>45230</v>
      </c>
      <c r="B137" s="19" t="s">
        <v>147</v>
      </c>
      <c r="C137" s="18" t="s">
        <v>160</v>
      </c>
      <c r="D137" s="19" t="s">
        <v>164</v>
      </c>
      <c r="E137" s="144" t="str">
        <f>G134</f>
        <v>DEMİRTAŞSPOR</v>
      </c>
      <c r="F137" s="144"/>
      <c r="G137" s="139" t="str">
        <f>E131</f>
        <v>BOSCH SPOR</v>
      </c>
      <c r="H137" s="140"/>
      <c r="I137" s="19">
        <v>1</v>
      </c>
      <c r="J137" s="19">
        <v>9</v>
      </c>
      <c r="K137" s="7"/>
      <c r="L137" s="7"/>
    </row>
    <row r="138" spans="1:12" ht="18.75" customHeight="1">
      <c r="A138" s="18">
        <v>45230</v>
      </c>
      <c r="B138" s="19" t="s">
        <v>140</v>
      </c>
      <c r="C138" s="18" t="s">
        <v>160</v>
      </c>
      <c r="D138" s="19" t="s">
        <v>164</v>
      </c>
      <c r="E138" s="144" t="str">
        <f>G132</f>
        <v>ELMASBAHÇELERSPOR</v>
      </c>
      <c r="F138" s="144"/>
      <c r="G138" s="139" t="str">
        <f>E130</f>
        <v>FETHİYE İDMAN YURDU</v>
      </c>
      <c r="H138" s="140"/>
      <c r="I138" s="19">
        <v>0</v>
      </c>
      <c r="J138" s="19">
        <v>2</v>
      </c>
      <c r="K138" s="7"/>
      <c r="L138" s="7"/>
    </row>
    <row r="139" spans="1:12" ht="18.75" customHeight="1">
      <c r="A139" s="18">
        <v>45230</v>
      </c>
      <c r="B139" s="19" t="s">
        <v>138</v>
      </c>
      <c r="C139" s="18" t="s">
        <v>160</v>
      </c>
      <c r="D139" s="19" t="s">
        <v>164</v>
      </c>
      <c r="E139" s="144" t="str">
        <f>G131</f>
        <v>TÜTÜNSPOR</v>
      </c>
      <c r="F139" s="144"/>
      <c r="G139" s="139" t="str">
        <f>E133</f>
        <v>GÖRÜKLE İPEKSPOR</v>
      </c>
      <c r="H139" s="140"/>
      <c r="I139" s="19">
        <v>3</v>
      </c>
      <c r="J139" s="19">
        <v>0</v>
      </c>
      <c r="K139" s="7"/>
      <c r="L139" s="7"/>
    </row>
    <row r="140" spans="1:12" ht="18.75" customHeight="1">
      <c r="A140" s="18">
        <v>45230</v>
      </c>
      <c r="B140" s="19" t="s">
        <v>149</v>
      </c>
      <c r="C140" s="18" t="s">
        <v>160</v>
      </c>
      <c r="D140" s="19" t="s">
        <v>164</v>
      </c>
      <c r="E140" s="144" t="str">
        <f>G133</f>
        <v>YENİŞEHİR BELEDİYE</v>
      </c>
      <c r="F140" s="144"/>
      <c r="G140" s="144" t="str">
        <f>E132</f>
        <v>NAMIK KEMAL SPOR</v>
      </c>
      <c r="H140" s="144"/>
      <c r="I140" s="19">
        <v>1</v>
      </c>
      <c r="J140" s="19">
        <v>2</v>
      </c>
      <c r="K140" s="7"/>
      <c r="L140" s="7"/>
    </row>
    <row r="141" spans="1:12" ht="18.75" customHeight="1">
      <c r="A141" s="19"/>
      <c r="B141" s="19"/>
      <c r="C141" s="19"/>
      <c r="D141" s="19"/>
      <c r="E141" s="139" t="str">
        <f>E134</f>
        <v>BAY</v>
      </c>
      <c r="F141" s="140"/>
      <c r="G141" s="139" t="str">
        <f>G130</f>
        <v>HAMİTLERSPOR</v>
      </c>
      <c r="H141" s="140"/>
      <c r="I141" s="19"/>
      <c r="J141" s="19"/>
      <c r="K141" s="7"/>
      <c r="L141" s="7"/>
    </row>
    <row r="142" spans="1:12" ht="18.75" customHeight="1">
      <c r="A142" s="145" t="s">
        <v>40</v>
      </c>
      <c r="B142" s="145"/>
      <c r="C142" s="145"/>
      <c r="D142" s="145"/>
      <c r="E142" s="145"/>
      <c r="F142" s="145"/>
      <c r="G142" s="145"/>
      <c r="H142" s="145"/>
      <c r="I142" s="145"/>
      <c r="J142" s="145"/>
      <c r="K142" s="7"/>
      <c r="L142" s="7"/>
    </row>
    <row r="143" spans="1:12" s="3" customFormat="1" ht="12.75">
      <c r="A143" s="15" t="s">
        <v>14</v>
      </c>
      <c r="B143" s="15" t="s">
        <v>15</v>
      </c>
      <c r="C143" s="15" t="s">
        <v>16</v>
      </c>
      <c r="D143" s="15" t="s">
        <v>17</v>
      </c>
      <c r="E143" s="146" t="s">
        <v>18</v>
      </c>
      <c r="F143" s="146"/>
      <c r="G143" s="146" t="s">
        <v>19</v>
      </c>
      <c r="H143" s="146"/>
      <c r="I143" s="146" t="s">
        <v>20</v>
      </c>
      <c r="J143" s="146"/>
      <c r="K143" s="9"/>
      <c r="L143" s="9"/>
    </row>
    <row r="144" spans="1:12" ht="18.75" customHeight="1">
      <c r="A144" s="18">
        <v>45238</v>
      </c>
      <c r="B144" s="19" t="s">
        <v>150</v>
      </c>
      <c r="C144" s="18" t="s">
        <v>199</v>
      </c>
      <c r="D144" s="19" t="s">
        <v>139</v>
      </c>
      <c r="E144" s="144" t="str">
        <f>G141</f>
        <v>HAMİTLERSPOR</v>
      </c>
      <c r="F144" s="144"/>
      <c r="G144" s="144" t="str">
        <f>E138</f>
        <v>ELMASBAHÇELERSPOR</v>
      </c>
      <c r="H144" s="144"/>
      <c r="I144" s="19">
        <v>3</v>
      </c>
      <c r="J144" s="19">
        <v>0</v>
      </c>
      <c r="K144" s="7"/>
      <c r="L144" s="7"/>
    </row>
    <row r="145" spans="1:12" ht="18.75" customHeight="1">
      <c r="A145" s="18">
        <v>45238</v>
      </c>
      <c r="B145" s="19" t="s">
        <v>146</v>
      </c>
      <c r="C145" s="18" t="s">
        <v>199</v>
      </c>
      <c r="D145" s="19" t="s">
        <v>164</v>
      </c>
      <c r="E145" s="144" t="str">
        <f>G139</f>
        <v>GÖRÜKLE İPEKSPOR</v>
      </c>
      <c r="F145" s="144"/>
      <c r="G145" s="144" t="str">
        <f>E137</f>
        <v>DEMİRTAŞSPOR</v>
      </c>
      <c r="H145" s="144"/>
      <c r="I145" s="19">
        <v>3</v>
      </c>
      <c r="J145" s="19">
        <v>1</v>
      </c>
      <c r="K145" s="7"/>
      <c r="L145" s="7"/>
    </row>
    <row r="146" spans="1:12" ht="18.75" customHeight="1">
      <c r="A146" s="18">
        <v>45238</v>
      </c>
      <c r="B146" s="19" t="s">
        <v>146</v>
      </c>
      <c r="C146" s="18" t="s">
        <v>199</v>
      </c>
      <c r="D146" s="19" t="s">
        <v>139</v>
      </c>
      <c r="E146" s="144" t="str">
        <f>G138</f>
        <v>FETHİYE İDMAN YURDU</v>
      </c>
      <c r="F146" s="144"/>
      <c r="G146" s="144" t="str">
        <f>E140</f>
        <v>YENİŞEHİR BELEDİYE</v>
      </c>
      <c r="H146" s="144"/>
      <c r="I146" s="19">
        <v>4</v>
      </c>
      <c r="J146" s="19">
        <v>0</v>
      </c>
      <c r="K146" s="7"/>
      <c r="L146" s="7"/>
    </row>
    <row r="147" spans="1:12" ht="18.75" customHeight="1">
      <c r="A147" s="18">
        <v>45238</v>
      </c>
      <c r="B147" s="19" t="s">
        <v>147</v>
      </c>
      <c r="C147" s="18" t="s">
        <v>199</v>
      </c>
      <c r="D147" s="19" t="s">
        <v>139</v>
      </c>
      <c r="E147" s="144" t="str">
        <f>G140</f>
        <v>NAMIK KEMAL SPOR</v>
      </c>
      <c r="F147" s="144"/>
      <c r="G147" s="144" t="str">
        <f>E139</f>
        <v>TÜTÜNSPOR</v>
      </c>
      <c r="H147" s="144"/>
      <c r="I147" s="19">
        <v>0</v>
      </c>
      <c r="J147" s="19">
        <v>7</v>
      </c>
      <c r="K147" s="7"/>
      <c r="L147" s="7"/>
    </row>
    <row r="148" spans="1:12" ht="18.75" customHeight="1">
      <c r="A148" s="19"/>
      <c r="B148" s="19"/>
      <c r="C148" s="19"/>
      <c r="D148" s="19"/>
      <c r="E148" s="139" t="str">
        <f>E141</f>
        <v>BAY</v>
      </c>
      <c r="F148" s="140"/>
      <c r="G148" s="139" t="str">
        <f>G137</f>
        <v>BOSCH SPOR</v>
      </c>
      <c r="H148" s="140"/>
      <c r="I148" s="19"/>
      <c r="J148" s="19"/>
      <c r="K148" s="7"/>
      <c r="L148" s="7"/>
    </row>
    <row r="149" spans="1:12" ht="18.75" customHeight="1">
      <c r="A149" s="145" t="s">
        <v>41</v>
      </c>
      <c r="B149" s="145"/>
      <c r="C149" s="145"/>
      <c r="D149" s="145"/>
      <c r="E149" s="145"/>
      <c r="F149" s="145"/>
      <c r="G149" s="145"/>
      <c r="H149" s="145"/>
      <c r="I149" s="145"/>
      <c r="J149" s="145"/>
      <c r="K149" s="7"/>
      <c r="L149" s="7"/>
    </row>
    <row r="150" spans="1:12" s="3" customFormat="1" ht="12.75">
      <c r="A150" s="15" t="s">
        <v>14</v>
      </c>
      <c r="B150" s="15" t="s">
        <v>15</v>
      </c>
      <c r="C150" s="15" t="s">
        <v>16</v>
      </c>
      <c r="D150" s="15" t="s">
        <v>17</v>
      </c>
      <c r="E150" s="146" t="s">
        <v>18</v>
      </c>
      <c r="F150" s="146"/>
      <c r="G150" s="146" t="s">
        <v>19</v>
      </c>
      <c r="H150" s="146"/>
      <c r="I150" s="146" t="s">
        <v>20</v>
      </c>
      <c r="J150" s="146"/>
      <c r="K150" s="9"/>
      <c r="L150" s="9"/>
    </row>
    <row r="151" spans="1:12" ht="18.75" customHeight="1">
      <c r="A151" s="18">
        <v>45243</v>
      </c>
      <c r="B151" s="19" t="s">
        <v>150</v>
      </c>
      <c r="C151" s="18" t="s">
        <v>142</v>
      </c>
      <c r="D151" s="19" t="s">
        <v>139</v>
      </c>
      <c r="E151" s="144" t="str">
        <f>G148</f>
        <v>BOSCH SPOR</v>
      </c>
      <c r="F151" s="144"/>
      <c r="G151" s="144" t="str">
        <f>E145</f>
        <v>GÖRÜKLE İPEKSPOR</v>
      </c>
      <c r="H151" s="144"/>
      <c r="I151" s="19">
        <v>5</v>
      </c>
      <c r="J151" s="19">
        <v>3</v>
      </c>
      <c r="K151" s="7"/>
      <c r="L151" s="7"/>
    </row>
    <row r="152" spans="1:12" ht="18.75" customHeight="1">
      <c r="A152" s="18">
        <v>45243</v>
      </c>
      <c r="B152" s="19" t="s">
        <v>149</v>
      </c>
      <c r="C152" s="18" t="s">
        <v>142</v>
      </c>
      <c r="D152" s="19" t="s">
        <v>139</v>
      </c>
      <c r="E152" s="144" t="str">
        <f>G146</f>
        <v>YENİŞEHİR BELEDİYE</v>
      </c>
      <c r="F152" s="144"/>
      <c r="G152" s="144" t="str">
        <f>E144</f>
        <v>HAMİTLERSPOR</v>
      </c>
      <c r="H152" s="144"/>
      <c r="I152" s="19">
        <v>3</v>
      </c>
      <c r="J152" s="19">
        <v>0</v>
      </c>
      <c r="K152" s="7"/>
      <c r="L152" s="7"/>
    </row>
    <row r="153" spans="1:12" ht="18.75" customHeight="1">
      <c r="A153" s="18">
        <v>45243</v>
      </c>
      <c r="B153" s="19" t="s">
        <v>147</v>
      </c>
      <c r="C153" s="18" t="s">
        <v>142</v>
      </c>
      <c r="D153" s="19" t="s">
        <v>139</v>
      </c>
      <c r="E153" s="144" t="str">
        <f>G145</f>
        <v>DEMİRTAŞSPOR</v>
      </c>
      <c r="F153" s="144"/>
      <c r="G153" s="144" t="str">
        <f>E147</f>
        <v>NAMIK KEMAL SPOR</v>
      </c>
      <c r="H153" s="144"/>
      <c r="I153" s="19">
        <v>3</v>
      </c>
      <c r="J153" s="19">
        <v>6</v>
      </c>
      <c r="K153" s="7"/>
      <c r="L153" s="7"/>
    </row>
    <row r="154" spans="1:12" ht="18.75" customHeight="1">
      <c r="A154" s="18">
        <v>45243</v>
      </c>
      <c r="B154" s="19" t="s">
        <v>140</v>
      </c>
      <c r="C154" s="18" t="s">
        <v>142</v>
      </c>
      <c r="D154" s="19" t="s">
        <v>139</v>
      </c>
      <c r="E154" s="139" t="str">
        <f>G147</f>
        <v>TÜTÜNSPOR</v>
      </c>
      <c r="F154" s="140"/>
      <c r="G154" s="139" t="str">
        <f>E146</f>
        <v>FETHİYE İDMAN YURDU</v>
      </c>
      <c r="H154" s="140"/>
      <c r="I154" s="19">
        <v>3</v>
      </c>
      <c r="J154" s="19">
        <v>1</v>
      </c>
      <c r="K154" s="7"/>
      <c r="L154" s="7"/>
    </row>
    <row r="155" spans="1:12" ht="18.75" customHeight="1">
      <c r="A155" s="19"/>
      <c r="B155" s="19"/>
      <c r="C155" s="19"/>
      <c r="D155" s="19"/>
      <c r="E155" s="139" t="str">
        <f>E148</f>
        <v>BAY</v>
      </c>
      <c r="F155" s="140"/>
      <c r="G155" s="139" t="str">
        <f>G144</f>
        <v>ELMASBAHÇELERSPOR</v>
      </c>
      <c r="H155" s="140"/>
      <c r="I155" s="19"/>
      <c r="J155" s="19"/>
      <c r="K155" s="7"/>
      <c r="L155" s="7"/>
    </row>
    <row r="156" spans="1:12" ht="18.75" customHeight="1">
      <c r="A156" s="31"/>
      <c r="B156" s="32"/>
      <c r="C156" s="32"/>
      <c r="D156" s="32"/>
      <c r="E156" s="33"/>
      <c r="F156" s="33"/>
      <c r="G156" s="33"/>
      <c r="H156" s="33"/>
      <c r="I156" s="32"/>
      <c r="J156" s="32"/>
      <c r="K156" s="7"/>
      <c r="L156" s="7"/>
    </row>
    <row r="157" spans="1:13" s="53" customFormat="1" ht="16.5" customHeight="1">
      <c r="A157" s="141" t="s">
        <v>0</v>
      </c>
      <c r="B157" s="142"/>
      <c r="C157" s="142"/>
      <c r="D157" s="142"/>
      <c r="E157" s="142"/>
      <c r="F157" s="142"/>
      <c r="G157" s="142"/>
      <c r="H157" s="142"/>
      <c r="I157" s="142"/>
      <c r="J157" s="142"/>
      <c r="K157" s="143" t="s">
        <v>26</v>
      </c>
      <c r="L157" s="143"/>
      <c r="M157" s="64"/>
    </row>
    <row r="158" spans="1:12" s="53" customFormat="1" ht="15.75">
      <c r="A158" s="55" t="s">
        <v>1</v>
      </c>
      <c r="B158" s="56" t="s">
        <v>2</v>
      </c>
      <c r="C158" s="57" t="s">
        <v>3</v>
      </c>
      <c r="D158" s="57" t="s">
        <v>4</v>
      </c>
      <c r="E158" s="57" t="s">
        <v>5</v>
      </c>
      <c r="F158" s="57" t="s">
        <v>6</v>
      </c>
      <c r="G158" s="57" t="s">
        <v>7</v>
      </c>
      <c r="H158" s="57" t="s">
        <v>8</v>
      </c>
      <c r="I158" s="57" t="s">
        <v>9</v>
      </c>
      <c r="J158" s="57" t="s">
        <v>10</v>
      </c>
      <c r="K158" s="43" t="s">
        <v>27</v>
      </c>
      <c r="L158" s="43" t="s">
        <v>28</v>
      </c>
    </row>
    <row r="159" spans="1:12" s="53" customFormat="1" ht="26.25" customHeight="1">
      <c r="A159" s="58">
        <v>1</v>
      </c>
      <c r="B159" s="61" t="s">
        <v>67</v>
      </c>
      <c r="C159" s="60">
        <f aca="true" t="shared" si="0" ref="C159:C168">(D159+E159+F159)</f>
        <v>16</v>
      </c>
      <c r="D159" s="60">
        <f>(IF(J31="",0,(IF(J31&gt;I31,1,0))))+(IF(I39="",0,(IF(I39&gt;J39,1,0))))+(IF(J47="",0,(IF(J47&gt;I47,1,0))))+(IF(I55="",0,(IF(I55&gt;J55,1,0))))+(IF(J62="",0,(IF(J62&gt;I62,1,0))))+(IF(I68="",0,(IF(I68&gt;J68,1,0))))+(IF(J74="",0,(IF(J74&gt;I74,1,0))))+(IF(I80="",0,(IF(I80&gt;J80,1,0))))+(IF(I91="",0,(IF(I91&gt;J91,1,0))))+(IF(I95="",0,(IF(I95&gt;J95,1,0))))+(IF(J103="",0,(IF(J103&gt;I103,1,0))))+(IF(I111="",0,(IF(I111&gt;J111,1,0))))+(IF(J119="",0,(IF(J119&gt;I119,1,0))))+(IF(I126="",0,(IF(I126&gt;J126,1,0))))+(IF(J132="",0,(IF(J132&gt;I132,1,0))))+(IF(I138="",0,(IF(I138&gt;J138,1,0))))+(IF(J144="",0,(IF(J144&gt;I144,1,0))))+(IF(J155="",0,(IF(J155&gt;I155,1,0))))</f>
        <v>7</v>
      </c>
      <c r="E159" s="60">
        <f>(IF(J31="",0,(IF(J31=I31,1,0))))+(IF(I39="",0,(IF(I39=J39,1,0))))+(IF(J47="",0,(IF(J47=I47,1,0))))+(IF(I55="",0,(IF(I55=J55,1,0))))+(IF(J62="",0,(IF(J62=I62,1,0))))+(IF(I68="",0,(IF(I68=J68,1,0))))+(IF(J74="",0,(IF(J74=I74,1,0))))+(IF(I80="",0,(IF(I80=J80,1,0))))+(IF(I91="",0,(IF(I91=J91,1,0))))+(IF(I95="",0,(IF(I95=J95,1,0))))+(IF(J103="",0,(IF(J103=I103,1,0))))+(IF(I111="",0,(IF(I111=J111,1,0))))+(IF(J119="",0,(IF(J119=I119,1,0))))+(IF(I126="",0,(IF(I126=J126,1,0))))+(IF(J132="",0,(IF(J132=I132,1,0))))+(IF(I138="",0,(IF(I138=J138,1,0))))+(IF(J144="",0,(IF(J144=I144,1,0))))+(IF(J155="",0,(IF(J155=I155,1,0))))</f>
        <v>3</v>
      </c>
      <c r="F159" s="60">
        <f>(IF(J31="",0,(IF(J31&lt;I31,1,0))))+(IF(I39="",0,(IF(I39&lt;J39,1,0))))+(IF(J47="",0,(IF(J47&lt;I47,1,0))))+(IF(I55="",0,(IF(I55&lt;J55,1,0))))+(IF(J62="",0,(IF(J62&lt;I62,1,0))))+(IF(I68="",0,(IF(I68&lt;J68,1,0))))+(IF(J74="",0,(IF(J74&lt;I74,1,0))))+(IF(I80="",0,(IF(I80&lt;J80,1,0))))+(IF(I91="",0,(IF(I91&lt;J91,1,0))))+(IF(I95="",0,(IF(I95&lt;J95,1,0))))+(IF(J103="",0,(IF(J103&lt;I103,1,0))))+(IF(I111="",0,(IF(I111&lt;J111,1,0))))+(IF(J119="",0,(IF(J119&lt;I119,1,0))))+(IF(I126="",0,(IF(I126&lt;J126,1,0))))+(IF(J132="",0,(IF(J132&lt;I132,1,0))))+(IF(I138="",0,(IF(I138&lt;J138,1,0))))+(IF(J144="",0,(IF(J144&lt;I144,1,0))))+(IF(J155="",0,(IF(J155&lt;I155,1,0))))</f>
        <v>6</v>
      </c>
      <c r="G159" s="60">
        <f>(J31+I39+J47+I55+J62+I68+J74+I80+I91+I95+J103+I111+J119+I126+J132+I138+J144+J155)</f>
        <v>21</v>
      </c>
      <c r="H159" s="60">
        <f>(I31+J39+I47+J55+I62+J68+I74+J80+J91+J95+I103+J111+I119+J126+I132+J138+I144+I155)</f>
        <v>18</v>
      </c>
      <c r="I159" s="60">
        <f>(D159*3)+E159+K159-L159</f>
        <v>21</v>
      </c>
      <c r="J159" s="60">
        <f aca="true" t="shared" si="1" ref="J159:J168">G159-H159</f>
        <v>3</v>
      </c>
      <c r="K159" s="138"/>
      <c r="L159" s="138">
        <v>3</v>
      </c>
    </row>
    <row r="160" spans="1:16" s="53" customFormat="1" ht="26.25" customHeight="1">
      <c r="A160" s="58">
        <v>2</v>
      </c>
      <c r="B160" s="59" t="s">
        <v>68</v>
      </c>
      <c r="C160" s="60">
        <f t="shared" si="0"/>
        <v>16</v>
      </c>
      <c r="D160" s="60">
        <f>(IF(I32="",0,(IF(I32&gt;J32,1,0))))+(IF(J40="",0,(IF(J40&gt;I40,1,0))))+(IF(I48="",0,(IF(I48&gt;J48,1,0))))+(IF(J55="",0,(IF(J55&gt;I55,1,0))))+(IF(I61="",0,(IF(I61&gt;J61,1,0))))+(IF(J67="",0,(IF(J67&gt;I67,1,0))))+(IF(I73="",0,(IF(I73&gt;J73,1,0))))+(IF(I84="",0,(IF(I84&gt;J84,1,0))))+(IF(J87="",0,(IF(J87&gt;I87,1,0))))+(IF(J96="",0,(IF(J96&gt;I96,1,0))))+(IF(I104="",0,(IF(I104&gt;J104,1,0))))+(IF(J112="",0,(IF(J112&gt;I112,1,0))))+(IF(I119="",0,(IF(I119&gt;J119,1,0))))+(IF(J125="",0,(IF(J125&gt;I125,1,0))))+(IF(I131="",0,(IF(I131&gt;J131,1,0))))+(IF(J137="",0,(IF(J137&gt;I137,1,0))))+(IF(J148="",0,(IF(J148&gt;I148,1,0))))+(IF(I151="",0,(IF(I151&gt;J151,1,0))))</f>
        <v>10</v>
      </c>
      <c r="E160" s="60">
        <f>(IF(I32="",0,(IF(I32=J32,1,0))))+(IF(J40="",0,(IF(J40=I40,1,0))))+(IF(I48="",0,(IF(I48=J48,1,0))))+(IF(J55="",0,(IF(J55=I55,1,0))))+(IF(I61="",0,(IF(I61=J61,1,0))))+(IF(J67="",0,(IF(J67=I67,1,0))))+(IF(I73="",0,(IF(I73=J73,1,0))))+(IF(I84="",0,(IF(I84=J84,1,0))))+(IF(J87="",0,(IF(J87=I87,1,0))))+(IF(J96="",0,(IF(J96=I96,1,0))))+(IF(I104="",0,(IF(I104=J104,1,0))))+(IF(J112="",0,(IF(J112=I112,1,0))))+(IF(I119="",0,(IF(I119=J119,1,0))))+(IF(J125="",0,(IF(J125=I125,1,0))))+(IF(I131="",0,(IF(I131=J131,1,0))))+(IF(J137="",0,(IF(J137=I137,1,0))))+(IF(J148="",0,(IF(J148=I148,1,0))))+(IF(I151="",0,(IF(I151=J151,1,0))))</f>
        <v>1</v>
      </c>
      <c r="F160" s="60">
        <f>(IF(I32="",0,(IF(I32&lt;J32,1,0))))+(IF(J40="",0,(IF(J40&lt;I40,1,0))))+(IF(I48="",0,(IF(I48&lt;J48,1,0))))+(IF(J55="",0,(IF(J55&lt;I55,1,0))))+(IF(I61="",0,(IF(I61&lt;J61,1,0))))+(IF(J67="",0,(IF(J67&lt;I67,1,0))))+(IF(I73="",0,(IF(I73&lt;J73,1,0))))+(IF(I84="",0,(IF(I84&lt;J84,1,0))))+(IF(J87="",0,(IF(J87&lt;I87,1,0))))+(IF(J96="",0,(IF(J96&lt;I96,1,0))))+(IF(I104="",0,(IF(I104&lt;J104,1,0))))+(IF(J112="",0,(IF(J112&lt;I112,1,0))))+(IF(I119="",0,(IF(I119&lt;J119,1,0))))+(IF(J125="",0,(IF(J125&lt;I125,1,0))))+(IF(I131="",0,(IF(I131&lt;J131,1,0))))+(IF(J137="",0,(IF(J137&lt;I137,1,0))))+(IF(J148="",0,(IF(J148&lt;I148,1,0))))+(IF(I151="",0,(IF(I151&lt;J151,1,0))))</f>
        <v>5</v>
      </c>
      <c r="G160" s="60">
        <f>(I32+J40+I48+J55+I61+J67+I73+I84+J87+J96+I104+J112+I119+J125+I131+J137+I148+I151)</f>
        <v>52</v>
      </c>
      <c r="H160" s="60">
        <f>(J32+I40+J48+I55+J61+I67+J73+J84+I87+I96+J104+I112+J119+I125+J131+I137+I148+J151)</f>
        <v>25</v>
      </c>
      <c r="I160" s="60">
        <f aca="true" t="shared" si="2" ref="I160:I168">(D160*3)+E160+K160-L160</f>
        <v>31</v>
      </c>
      <c r="J160" s="60">
        <f t="shared" si="1"/>
        <v>27</v>
      </c>
      <c r="K160" s="138"/>
      <c r="L160" s="138"/>
      <c r="M160" s="57"/>
      <c r="N160" s="57"/>
      <c r="O160" s="138"/>
      <c r="P160" s="57"/>
    </row>
    <row r="161" spans="1:12" s="53" customFormat="1" ht="26.25" customHeight="1">
      <c r="A161" s="58">
        <v>3</v>
      </c>
      <c r="B161" s="61" t="s">
        <v>69</v>
      </c>
      <c r="C161" s="60">
        <f t="shared" si="0"/>
        <v>16</v>
      </c>
      <c r="D161" s="60">
        <f>(IF(J33="",0,(IF(J33&gt;I33,1,0))))+(IF(I41="",0,(IF(I41&gt;J41,1,0))))+(IF(J48="",0,(IF(J48&gt;I48,1,0))))+(IF(I54="",0,(IF(I54&gt;J54,1,0))))+(IF(J60="",0,(IF(J60&gt;I60,1,0))))+(IF(I66="",0,(IF(I66&gt;J66,1,0))))+(IF(I77="",0,(IF(I77&gt;J77,1,0))))+(IF(J80="",0,(IF(J80&gt;I80,1,0))))+(IF(I88="",0,(IF(I88&gt;J88,1,0))))+(IF(I97="",0,(IF(I97&gt;J97,1,0))))+(IF(J105="",0,(IF(J105&gt;I105,1,0))))+(IF(I112="",0,(IF(I112&gt;J112,1,0))))+(IF(J118="",0,(IF(J118&gt;I118,1,0))))+(IF(I124="",0,(IF(I124&gt;J124,1,0))))+(IF(J130="",0,(IF(J130&gt;I130,1,0))))+(IF(J141="",0,(IF(J141&gt;I141,1,0))))+(IF(I144="",0,(IF(I144&gt;J144,1,0))))+(IF(J152="",0,(IF(J152&gt;I152,1,0))))</f>
        <v>6</v>
      </c>
      <c r="E161" s="60">
        <f>(IF(J33="",0,(IF(J33=I33,1,0))))+(IF(I41="",0,(IF(I41=J41,1,0))))+(IF(J48="",0,(IF(J48=I48,1,0))))+(IF(I54="",0,(IF(I54=J54,1,0))))+(IF(J60="",0,(IF(J60=I60,1,0))))+(IF(I66="",0,(IF(I66=J66,1,0))))+(IF(I77="",0,(IF(I77=J77,1,0))))+(IF(J80="",0,(IF(J80=I80,1,0))))+(IF(I88="",0,(IF(I88=J88,1,0))))+(IF(I97="",0,(IF(I97=J97,1,0))))+(IF(J105="",0,(IF(J105=I105,1,0))))+(IF(I112="",0,(IF(I112=J112,1,0))))+(IF(J118="",0,(IF(J118=I118,1,0))))+(IF(I124="",0,(IF(I124=J124,1,0))))+(IF(J130="",0,(IF(J130=I130,1,0))))+(IF(J141="",0,(IF(J141=I141,1,0))))+(IF(I144="",0,(IF(I144=J144,1,0))))+(IF(J152="",0,(IF(J152=I152,1,0))))</f>
        <v>1</v>
      </c>
      <c r="F161" s="60">
        <f>(IF(J33="",0,(IF(J33&lt;I33,1,0))))+(IF(I41="",0,(IF(I41&lt;J41,1,0))))+(IF(J48="",0,(IF(J48&lt;I48,1,0))))+(IF(I54="",0,(IF(I54&lt;J54,1,0))))+(IF(J60="",0,(IF(J60&lt;I60,1,0))))+(IF(I66="",0,(IF(I66&lt;J66,1,0))))+(IF(I77="",0,(IF(I77&lt;J77,1,0))))+(IF(J80="",0,(IF(J80&lt;I80,1,0))))+(IF(I88="",0,(IF(I88&lt;J88,1,0))))+(IF(I97="",0,(IF(I97&lt;J97,1,0))))+(IF(J105="",0,(IF(J105&lt;I105,1,0))))+(IF(I112="",0,(IF(I112&lt;J112,1,0))))+(IF(J118="",0,(IF(J118&lt;I118,1,0))))+(IF(I124="",0,(IF(I124&lt;J124,1,0))))+(IF(J130="",0,(IF(J130&lt;I130,1,0))))+(IF(J141="",0,(IF(J141&lt;I141,1,0))))+(IF(I144="",0,(IF(I144&lt;J144,1,0))))+(IF(J152="",0,(IF(J152&lt;I152,1,0))))</f>
        <v>9</v>
      </c>
      <c r="G161" s="60">
        <f>(J33+I41+J48+I54+J60+I66+I77+J80+I88+I97+J105+I112+J118+I124+J130+J141+I144+J152)</f>
        <v>38</v>
      </c>
      <c r="H161" s="60">
        <f>(I33+J41+I48+J54+I60+J66+J77+I80+J88+J97+I105+J112+I118+J124+I130+I141+J144+I152)</f>
        <v>43</v>
      </c>
      <c r="I161" s="60">
        <f t="shared" si="2"/>
        <v>19</v>
      </c>
      <c r="J161" s="60">
        <f t="shared" si="1"/>
        <v>-5</v>
      </c>
      <c r="K161" s="138"/>
      <c r="L161" s="138"/>
    </row>
    <row r="162" spans="1:12" s="53" customFormat="1" ht="26.25" customHeight="1">
      <c r="A162" s="58">
        <v>4</v>
      </c>
      <c r="B162" s="61" t="s">
        <v>70</v>
      </c>
      <c r="C162" s="60">
        <f t="shared" si="0"/>
        <v>16</v>
      </c>
      <c r="D162" s="60">
        <f>(IF(I34="",0,(IF(I34&gt;J34,1,0))))+(IF(J41="",0,(IF(J41&gt;I41,1,0))))+(IF(I47="",0,(IF(I47&gt;J47,1,0))))+(IF(J53="",0,(IF(J53&gt;I53,1,0))))+(IF(I59="",0,(IF(I59&gt;J59,1,0))))+(IF(I70="",0,(IF(I70&gt;J70,1,0))))+(IF(J73="",0,(IF(J73&gt;I73,1,0))))+(IF(I81="",0,(IF(I81&gt;J81,1,0))))+(IF(J89="",0,(IF(J89&gt;I89,1,0))))+(IF(J98="",0,(IF(J98&gt;I98,1,0))))+(IF(I105="",0,(IF(I105&gt;J105,1,0))))+(IF(J111="",0,(IF(J111&gt;I111,1,0))))+(IF(I117="",0,(IF(I117&gt;J117,1,0))))+(IF(J123="",0,(IF(J123&gt;I123,1,0))))+(IF(J134="",0,(IF(J134&gt;I134,1,0))))+(IF(I137="",0,(IF(I137&gt;J137,1,0))))+(IF(J145="",0,(IF(J145&gt;I145,1,0))))+(IF(I153="",0,(IF(I153&gt;J153,1,0))))</f>
        <v>0</v>
      </c>
      <c r="E162" s="60">
        <f>(IF(I34="",0,(IF(I34=J34,1,0))))+(IF(J41="",0,(IF(J41=I41,1,0))))+(IF(I47="",0,(IF(I47=J47,1,0))))+(IF(J53="",0,(IF(J53=I53,1,0))))+(IF(I59="",0,(IF(I59=J59,1,0))))+(IF(I70="",0,(IF(I70=J70,1,0))))+(IF(J73="",0,(IF(J73=I73,1,0))))+(IF(I81="",0,(IF(I81=J81,1,0))))+(IF(J89="",0,(IF(J89=I89,1,0))))+(IF(J98="",0,(IF(J98=I98,1,0))))+(IF(I105="",0,(IF(I105=J105,1,0))))+(IF(J111="",0,(IF(J111=I111,1,0))))+(IF(I117="",0,(IF(I117=J117,1,0))))+(IF(J123="",0,(IF(J123=I123,1,0))))+(IF(J134="",0,(IF(J134=I134,1,0))))+(IF(I137="",0,(IF(I137=J137,1,0))))+(IF(J145="",0,(IF(J145=I145,1,0))))+(IF(I153="",0,(IF(I153=J153,1,0))))</f>
        <v>0</v>
      </c>
      <c r="F162" s="60">
        <f>(IF(I34="",0,(IF(I34&lt;J34,1,0))))+(IF(J41="",0,(IF(J41&lt;I41,1,0))))+(IF(I47="",0,(IF(I47&lt;J47,1,0))))+(IF(J53="",0,(IF(J53&lt;I53,1,0))))+(IF(I59="",0,(IF(I59&lt;J59,1,0))))+(IF(I70="",0,(IF(I70&lt;J70,1,0))))+(IF(J73="",0,(IF(J73&lt;I73,1,0))))+(IF(I81="",0,(IF(I81&lt;J81,1,0))))+(IF(J89="",0,(IF(J89&lt;I89,1,0))))+(IF(J98="",0,(IF(J98&lt;I98,1,0))))+(IF(I105="",0,(IF(I105&lt;J105,1,0))))+(IF(J111="",0,(IF(J111&lt;I111,1,0))))+(IF(I117="",0,(IF(I117&lt;J117,1,0))))+(IF(J123="",0,(IF(J123&lt;I123,1,0))))+(IF(J134="",0,(IF(J134&lt;I134,1,0))))+(IF(I137="",0,(IF(I137&lt;J137,1,0))))+(IF(J145="",0,(IF(J145&lt;I145,1,0))))+(IF(I153="",0,(IF(I153&lt;J153,1,0))))</f>
        <v>16</v>
      </c>
      <c r="G162" s="60">
        <f>(I34+J41+I47+J53+I59+I70+J73+I81+J89+J98+I105+J111+I117+J123+J134+I137+J145+I153)</f>
        <v>14</v>
      </c>
      <c r="H162" s="60">
        <f>(J34+I41+J47+I53+J59+J70+I73+J81+I89+I98+J105+I111+J117+I123+I134+J137+I145+J153)</f>
        <v>75</v>
      </c>
      <c r="I162" s="60">
        <f t="shared" si="2"/>
        <v>0</v>
      </c>
      <c r="J162" s="60">
        <f t="shared" si="1"/>
        <v>-61</v>
      </c>
      <c r="K162" s="138"/>
      <c r="L162" s="138"/>
    </row>
    <row r="163" spans="1:12" s="53" customFormat="1" ht="26.25" customHeight="1">
      <c r="A163" s="58">
        <v>5</v>
      </c>
      <c r="B163" s="61" t="s">
        <v>46</v>
      </c>
      <c r="C163" s="60">
        <f t="shared" si="0"/>
        <v>16</v>
      </c>
      <c r="D163" s="60">
        <f>(IF(J34="",0,(IF(J34&gt;I34,1,0))))+(IF(I40="",0,(IF(I40&gt;J40,1,0))))+(IF(J46="",0,(IF(J46&gt;I46,1,0))))+(IF(I52="",0,(IF(I52&gt;J52,1,0))))+(IF(I63="",0,(IF(I63&gt;J63,1,0))))+(IF(J66="",0,(IF(J66&gt;I66,1,0))))+(IF(I74="",0,(IF(I74&gt;J74,1,0))))+(IF(J82="",0,(IF(J82&gt;I82,1,0))))+(IF(I90="",0,(IF(I90&gt;J90,1,0))))+(IF(I98="",0,(IF(I98&gt;J98,1,0))))+(IF(J104="",0,(IF(J104&gt;I104,1,0))))+(IF(J116="",0,(IF(J116&gt;I116,1,0))))+(IF(J127="",0,(IF(J127&gt;I127,1,0))))+(IF(I130="",0,(IF(I130&gt;J130,1,0))))+(IF(J138="",0,(IF(J138&gt;I138,1,0))))+(IF(I146="",0,(IF(I146&gt;J146,1,0))))+(IF(J154="",0,(IF(J154&gt;I154,1,0))))+(IF(I110="",0,(IF(I110&gt;J110,1,0))))</f>
        <v>14</v>
      </c>
      <c r="E163" s="60">
        <f>(IF(J34="",0,(IF(J34=I34,1,0))))+(IF(I40="",0,(IF(I40=J40,1,0))))+(IF(J46="",0,(IF(J46=I46,1,0))))+(IF(I52="",0,(IF(I52=J52,1,0))))+(IF(I63="",0,(IF(I63=J63,1,0))))+(IF(J66="",0,(IF(J66=I66,1,0))))+(IF(I74="",0,(IF(I74=J74,1,0))))+(IF(J82="",0,(IF(J82=I82,1,0))))+(IF(I90="",0,(IF(I90=J90,1,0))))+(IF(I98="",0,(IF(I98=J98,1,0))))+(IF(J104="",0,(IF(J104=I104,1,0))))+(IF(J116="",0,(IF(J116=I116,1,0))))+(IF(J127="",0,(IF(J127=I127,1,0))))+(IF(I130="",0,(IF(I130=J130,1,0))))+(IF(J138="",0,(IF(J138=I138,1,0))))+(IF(I146="",0,(IF(I146=J146,1,0))))+(IF(J154="",0,(IF(J154=I154,1,0))))+(IF(I110="",0,(IF(I110=J110,1,0))))</f>
        <v>1</v>
      </c>
      <c r="F163" s="60">
        <f>(IF(J34="",0,(IF(J34&lt;I34,1,0))))+(IF(I40="",0,(IF(I40&lt;J40,1,0))))+(IF(J46="",0,(IF(J46&lt;I46,1,0))))+(IF(I52="",0,(IF(I52&lt;J52,1,0))))+(IF(I63="",0,(IF(I63&lt;J63,1,0))))+(IF(J66="",0,(IF(J66&lt;I66,1,0))))+(IF(I74="",0,(IF(I74&lt;J74,1,0))))+(IF(J82="",0,(IF(J82&lt;I82,1,0))))+(IF(I90="",0,(IF(I90&lt;J90,1,0))))+(IF(I98="",0,(IF(I98&lt;J98,1,0))))+(IF(J104="",0,(IF(J104&lt;I104,1,0))))+(IF(J116="",0,(IF(J116&lt;I116,1,0))))+(IF(J127="",0,(IF(J127&lt;I127,1,0))))+(IF(I130="",0,(IF(I130&lt;J130,1,0))))+(IF(J138="",0,(IF(J138&lt;I138,1,0))))+(IF(I146="",0,(IF(I146&lt;J146,1,0))))+(IF(J154="",0,(IF(J154&lt;I154,1,0))))+(IF(I110="",0,(IF(I110&lt;J110,1,0))))</f>
        <v>1</v>
      </c>
      <c r="G163" s="60">
        <f>(J34+I40+J46+I52+I63+J66+I74+J82+I90+I98+J104+I110+J116+J127+I130+J138+I146+J154)</f>
        <v>50</v>
      </c>
      <c r="H163" s="60">
        <f>(I34+J40+I46+J52+J63+I66+J74+I82+J90+J98+I104+J110+I116+I127+J130+I138+J146+I154)</f>
        <v>8</v>
      </c>
      <c r="I163" s="60">
        <f t="shared" si="2"/>
        <v>43</v>
      </c>
      <c r="J163" s="60">
        <f t="shared" si="1"/>
        <v>42</v>
      </c>
      <c r="K163" s="138"/>
      <c r="L163" s="138"/>
    </row>
    <row r="164" spans="1:12" s="53" customFormat="1" ht="26.25" customHeight="1">
      <c r="A164" s="58">
        <v>6</v>
      </c>
      <c r="B164" s="61" t="s">
        <v>42</v>
      </c>
      <c r="C164" s="60">
        <f t="shared" si="0"/>
        <v>16</v>
      </c>
      <c r="D164" s="60">
        <f>(IF(I33="",0,(IF(I33&gt;J33,1,0))))+(IF(J39="",0,(IF(J39&gt;I39,1,0))))+(IF(I45="",0,(IF(I45&gt;J45,1,0))))+(IF(I56="",0,(IF(I56&gt;J56,1,0))))+(IF(J59="",0,(IF(J59&gt;I59,1,0))))+(IF(I67="",0,(IF(I67&gt;J67,1,0))))+(IF(J75="",0,(IF(J75&gt;I75,1,0))))+(IF(I83="",0,(IF(I83&gt;J83,1,0))))+(IF(J90="",0,(IF(J90&gt;I90,1,0))))+(IF(J97="",0,(IF(J97&gt;I97,1,0))))+(IF(I103="",0,(IF(I103&gt;J103,1,0))))+(IF(J109="",0,(IF(J109&gt;I109,1,0))))+(IF(J120="",0,(IF(J120&gt;I120,1,0))))+(IF(I123="",0,(IF(I123&gt;J123,1,0))))+(IF(J131="",0,(IF(J131&gt;I131,1,0))))+(IF(I139="",0,(IF(I139&gt;J139,1,0))))+(IF(J147="",0,(IF(J147&gt;I147,1,0))))+(IF(I154="",0,(IF(I154&gt;J154,1,0))))</f>
        <v>11</v>
      </c>
      <c r="E164" s="60">
        <f>(IF(I33="",0,(IF(I33=J33,1,0))))+(IF(J39="",0,(IF(J39=I39,1,0))))+(IF(I45="",0,(IF(I45=J45,1,0))))+(IF(I56="",0,(IF(I56=J56,1,0))))+(IF(J59="",0,(IF(J59=I59,1,0))))+(IF(I67="",0,(IF(I67=J67,1,0))))+(IF(J75="",0,(IF(J75=I75,1,0))))+(IF(I83="",0,(IF(I83=J83,1,0))))+(IF(J90="",0,(IF(J90=I90,1,0))))+(IF(J97="",0,(IF(J97=I97,1,0))))+(IF(I103="",0,(IF(I103=J103,1,0))))+(IF(J109="",0,(IF(J109=I109,1,0))))+(IF(J120="",0,(IF(J120=I120,1,0))))+(IF(I123="",0,(IF(I123=J123,1,0))))+(IF(J131="",0,(IF(J131=I131,1,0))))+(IF(I139="",0,(IF(I139=J139,1,0))))+(IF(J147="",0,(IF(J147=I147,1,0))))+(IF(I154="",0,(IF(I154=J154,1,0))))</f>
        <v>1</v>
      </c>
      <c r="F164" s="60">
        <f>(IF(I33="",0,(IF(I33&lt;J33,1,0))))+(IF(J39="",0,(IF(J39&lt;I39,1,0))))+(IF(I45="",0,(IF(I45&lt;J45,1,0))))+(IF(I56="",0,(IF(I56&lt;J56,1,0))))+(IF(J59="",0,(IF(J59&lt;I59,1,0))))+(IF(I67="",0,(IF(I67&lt;J67,1,0))))+(IF(J75="",0,(IF(J75&lt;I75,1,0))))+(IF(I83="",0,(IF(I83&lt;J83,1,0))))+(IF(J90="",0,(IF(J90&lt;I90,1,0))))+(IF(J97="",0,(IF(J97&lt;I97,1,0))))+(IF(I103="",0,(IF(I103&lt;J103,1,0))))+(IF(J109="",0,(IF(J109&lt;I109,1,0))))+(IF(J120="",0,(IF(J120&lt;I120,1,0))))+(IF(I123="",0,(IF(I123&lt;J123,1,0))))+(IF(J131="",0,(IF(J131&lt;I131,1,0))))+(IF(I139="",0,(IF(I139&lt;J139,1,0))))+(IF(J147="",0,(IF(J147&lt;I147,1,0))))+(IF(I154="",0,(IF(I154&lt;J154,1,0))))</f>
        <v>4</v>
      </c>
      <c r="G164" s="60">
        <f>(I33+J39+I45+I56+J59+I67+J75+I83+J90+I97+I103+J109+J120+I123+J131+I139+J147+I154)</f>
        <v>49</v>
      </c>
      <c r="H164" s="60">
        <f>(J33+I39+J45+J56+I59+J67+I75+J83+I90+I97+J103+I109+I120+J123+I131+J139+I147+J154)</f>
        <v>19</v>
      </c>
      <c r="I164" s="60">
        <f t="shared" si="2"/>
        <v>34</v>
      </c>
      <c r="J164" s="60">
        <f t="shared" si="1"/>
        <v>30</v>
      </c>
      <c r="K164" s="138"/>
      <c r="L164" s="138"/>
    </row>
    <row r="165" spans="1:12" s="53" customFormat="1" ht="26.25" customHeight="1">
      <c r="A165" s="58">
        <v>7</v>
      </c>
      <c r="B165" s="59" t="s">
        <v>71</v>
      </c>
      <c r="C165" s="60">
        <f t="shared" si="0"/>
        <v>16</v>
      </c>
      <c r="D165" s="60">
        <f>(IF(J32="",0,(IF(J32&gt;I32,1,0))))+(IF(I38="",0,(IF(I38&gt;J38,1,0))))+(IF(I49="",0,(IF(I49&gt;J49,1,0))))+(IF(J52="",0,(IF(J52&gt;I52,1,0))))+(IF(I60="",0,(IF(I60&gt;J60,1,0))))+(IF(J68="",0,(IF(J68&gt;I68,1,0))))+(IF(I76="",0,(IF(I76&gt;J76,1,0))))+(IF(J83="",0,(IF(J83&gt;I83,1,0))))+(IF(I89="",0,(IF(I89&gt;J89,1,0))))+(IF(I96="",0,(IF(I96&gt;J96,1,0))))+(IF(J102="",0,(IF(J102&gt;I102,1,0))))+(IF(J113="",0,(IF(J113&gt;I113,1,0))))+(IF(I116="",0,(IF(I116&gt;J116,1,0))))+(IF(J124="",0,(IF(J124&gt;I124,1,0))))+(IF(I132="",0,(IF(I132&gt;J132,1,0))))+(IF(J140="",0,(IF(J140&gt;I140,1,0))))+(IF(I147="",0,(IF(I147&gt;J147,1,0))))+(IF(J153="",0,(IF(J153&gt;I153,1,0))))</f>
        <v>6</v>
      </c>
      <c r="E165" s="60">
        <f>(IF(J32="",0,(IF(J32=I32,1,0))))+(IF(I38="",0,(IF(I38=J38,1,0))))+(IF(I49="",0,(IF(I49=J49,1,0))))+(IF(J52="",0,(IF(J52=I52,1,0))))+(IF(I60="",0,(IF(I60=J60,1,0))))+(IF(J68="",0,(IF(J68=I68,1,0))))+(IF(I76="",0,(IF(I76=J76,1,0))))+(IF(J83="",0,(IF(J83=I83,1,0))))+(IF(I89="",0,(IF(I89=J89,1,0))))+(IF(I96="",0,(IF(I96=J96,1,0))))+(IF(J102="",0,(IF(J102=I102,1,0))))+(IF(J113="",0,(IF(J113=I113,1,0))))+(IF(I116="",0,(IF(I116=J116,1,0))))+(IF(J124="",0,(IF(J124=I124,1,0))))+(IF(I132="",0,(IF(I132=J132,1,0))))+(IF(J140="",0,(IF(J140=I140,1,0))))+(IF(I147="",0,(IF(I147=J147,1,0))))+(IF(J153="",0,(IF(J153=I153,1,0))))</f>
        <v>1</v>
      </c>
      <c r="F165" s="60">
        <f>(IF(J32="",0,(IF(J32&lt;I32,1,0))))+(IF(I38="",0,(IF(I38&lt;J38,1,0))))+(IF(I49="",0,(IF(I49&lt;J49,1,0))))+(IF(J52="",0,(IF(J52&lt;I52,1,0))))+(IF(I60="",0,(IF(I60&lt;J60,1,0))))+(IF(J68="",0,(IF(J68&lt;I68,1,0))))+(IF(I76="",0,(IF(I76&lt;J76,1,0))))+(IF(J83="",0,(IF(J83&lt;I83,1,0))))+(IF(I89="",0,(IF(I89&lt;J89,1,0))))+(IF(I96="",0,(IF(I96&lt;J96,1,0))))+(IF(J102="",0,(IF(J102&lt;I102,1,0))))+(IF(J113="",0,(IF(J113&lt;I113,1,0))))+(IF(I116="",0,(IF(I116&lt;J116,1,0))))+(IF(J124="",0,(IF(J124&lt;I124,1,0))))+(IF(I132="",0,(IF(I132&lt;J132,1,0))))+(IF(J140="",0,(IF(J140&lt;I140,1,0))))+(IF(I147="",0,(IF(I147&lt;J147,1,0))))+(IF(J153="",0,(IF(J153&lt;I153,1,0))))</f>
        <v>9</v>
      </c>
      <c r="G165" s="60">
        <f>(J32+I38+I49+J52+I60+J68+I76+J83+I89+I96+J102+J113+I116+J124+I132+J140+I147+J153)</f>
        <v>25</v>
      </c>
      <c r="H165" s="60">
        <f>(I32+J38+J49+I52+J60+I68+J76+I83+J89+J96+I102+I113+J116+I124+J132+I140+J147+I153)</f>
        <v>44</v>
      </c>
      <c r="I165" s="60">
        <f t="shared" si="2"/>
        <v>19</v>
      </c>
      <c r="J165" s="60">
        <f t="shared" si="1"/>
        <v>-19</v>
      </c>
      <c r="K165" s="138"/>
      <c r="L165" s="138"/>
    </row>
    <row r="166" spans="1:12" s="53" customFormat="1" ht="26.25" customHeight="1">
      <c r="A166" s="58">
        <v>8</v>
      </c>
      <c r="B166" s="59" t="s">
        <v>72</v>
      </c>
      <c r="C166" s="60">
        <f t="shared" si="0"/>
        <v>16</v>
      </c>
      <c r="D166" s="60">
        <f>(IF(I31="",0,(IF(I31&gt;J31,1,0))))+(IF(I42="",0,(IF(I42&gt;J42,1,0))))+(IF(J45="",0,(IF(J45&gt;I45,1,0))))+(IF(I53="",0,(IF(I53&gt;J53,1,0))))+(IF(J61="",0,(IF(J61&gt;I61,1,0))))+(IF(I69="",0,(IF(I69&gt;J69,1,0))))+(IF(J76="",0,(IF(J76&gt;I76,1,0))))+(IF(I82="",0,(IF(I82&gt;J82,1,0))))+(IF(J88="",0,(IF(J88&gt;I88,1,0))))+(IF(J95="",0,(IF(J95&gt;I95,1,0))))+(IF(J106="",0,(IF(J106&gt;I106,1,0))))+(IF(I109="",0,(IF(I109&gt;J109,1,0))))+(IF(J117="",0,(IF(J117&gt;I117,1,0))))+(IF(I125="",0,(IF(I125&gt;J125,1,0))))+(IF(J133="",0,(IF(J133&gt;I133,1,0))))+(IF(I140="",0,(IF(I140&gt;J140,1,0))))+(IF(J146="",0,(IF(J146&gt;I146,1,0))))+(IF(I152="",0,(IF(I152&gt;J152,1,0))))</f>
        <v>8</v>
      </c>
      <c r="E166" s="60">
        <f>(IF(I31="",0,(IF(I31=J31,1,0))))+(IF(I42="",0,(IF(I42=J42,1,0))))+(IF(J45="",0,(IF(J45=I45,1,0))))+(IF(I53="",0,(IF(I53=J53,1,0))))+(IF(J61="",0,(IF(J61=I61,1,0))))+(IF(I69="",0,(IF(I69=J69,1,0))))+(IF(J76="",0,(IF(J76=I76,1,0))))+(IF(I82="",0,(IF(I82=J82,1,0))))+(IF(J88="",0,(IF(J88=I88,1,0))))+(IF(J95="",0,(IF(J95=I95,1,0))))+(IF(J106="",0,(IF(J106=I106,1,0))))+(IF(I109="",0,(IF(I109=J109,1,0))))+(IF(J117="",0,(IF(J117=I117,1,0))))+(IF(I125="",0,(IF(I125=J125,1,0))))+(IF(J133="",0,(IF(J133=I133,1,0))))+(IF(I140="",0,(IF(I140=J140,1,0))))+(IF(J146="",0,(IF(J146=I146,1,0))))+(IF(I152="",0,(IF(I152=J152,1,0))))</f>
        <v>2</v>
      </c>
      <c r="F166" s="60">
        <f>(IF(I31="",0,(IF(I31&lt;J31,1,0))))+(IF(I42="",0,(IF(I42&lt;J42,1,0))))+(IF(J45="",0,(IF(J45&lt;I45,1,0))))+(IF(I53="",0,(IF(I53&lt;J53,1,0))))+(IF(J61="",0,(IF(J61&lt;I61,1,0))))+(IF(I69="",0,(IF(I69&lt;J69,1,0))))+(IF(J76="",0,(IF(J76&lt;I76,1,0))))+(IF(I82="",0,(IF(I82&lt;J82,1,0))))+(IF(J88="",0,(IF(J88&lt;I88,1,0))))+(IF(J95="",0,(IF(J95&lt;I95,1,0))))+(IF(J106="",0,(IF(J106&lt;I106,1,0))))+(IF(I109="",0,(IF(I109&lt;J109,1,0))))+(IF(J117="",0,(IF(J117&lt;I117,1,0))))+(IF(I125="",0,(IF(I125&lt;J125,1,0))))+(IF(J133="",0,(IF(J133&lt;I133,1,0))))+(IF(I140="",0,(IF(I140&lt;J140,1,0))))+(IF(J146="",0,(IF(J146&lt;I146,1,0))))+(IF(I152="",0,(IF(I152&lt;J152,1,0))))</f>
        <v>6</v>
      </c>
      <c r="G166" s="60">
        <f>(I31+I42+J45+I53+J61+I69+J76+I82+J88+J95+J106+I109+J117+I125+J133+I140+J146+I152)</f>
        <v>31</v>
      </c>
      <c r="H166" s="60">
        <f>(J31+J42+I45+J53+I61+J69+I76+J82+I88+I95+I106+J109+I117+J125+I133+J140+I146+J152)</f>
        <v>31</v>
      </c>
      <c r="I166" s="60">
        <f t="shared" si="2"/>
        <v>26</v>
      </c>
      <c r="J166" s="60">
        <f t="shared" si="1"/>
        <v>0</v>
      </c>
      <c r="K166" s="138"/>
      <c r="L166" s="138"/>
    </row>
    <row r="167" spans="1:12" s="53" customFormat="1" ht="26.25" customHeight="1">
      <c r="A167" s="58">
        <v>9</v>
      </c>
      <c r="B167" s="59" t="s">
        <v>73</v>
      </c>
      <c r="C167" s="60">
        <f t="shared" si="0"/>
        <v>16</v>
      </c>
      <c r="D167" s="60">
        <f>(IF(I35="",0,(IF(I35&gt;J35,1,0))))+(IF(J38="",0,(IF(J38&gt;I38,1,0))))+(IF(I46="",0,(IF(I46&gt;J46,1,0))))+(IF(J54="",0,(IF(J54&gt;I54,1,0))))+(IF(I62="",0,(IF(I62&gt;J62,1,0))))+(IF(J69="",0,(IF(J69&gt;I69,1,0))))+(IF(I75="",0,(IF(I75&gt;J75,1,0))))+(IF(J81="",0,(IF(J81&gt;I81,1,0))))+(IF(I87="",0,(IF(I87&gt;J87,1,0))))+(IF(J99="",0,(IF(J99&gt;I99,1,0))))+(IF(I102="",0,(IF(I102&gt;J102,1,0))))+(IF(J110="",0,(IF(J110&gt;I110,1,0))))+(IF(I118="",0,(IF(I118&gt;J118,1,0))))+(IF(J126="",0,(IF(J126&gt;I126,1,0))))+(IF(I133="",0,(IF(I133&gt;J133,1,0))))+(IF(J139="",0,(IF(J139&gt;I139,1,0))))+(IF(I145="",0,(IF(I145&gt;J145,1,0))))+(IF(J151="",0,(IF(J151&gt;I151,1,0))))</f>
        <v>4</v>
      </c>
      <c r="E167" s="60">
        <f>(IF(I35="",0,(IF(I35=J35,1,0))))+(IF(J38="",0,(IF(J38=I38,1,0))))+(IF(I46="",0,(IF(I46=J46,1,0))))+(IF(J54="",0,(IF(J54=I54,1,0))))+(IF(I62="",0,(IF(I62=J62,1,0))))+(IF(J69="",0,(IF(J69=I69,1,0))))+(IF(I75="",0,(IF(I75=J75,1,0))))+(IF(J81="",0,(IF(J81=I81,1,0))))+(IF(I87="",0,(IF(I87=J87,1,0))))+(IF(J99="",0,(IF(J99=I99,1,0))))+(IF(I102="",0,(IF(I102=J102,1,0))))+(IF(J110="",0,(IF(J110=I110,1,0))))+(IF(I118="",0,(IF(I118=J118,1,0))))+(IF(J126="",0,(IF(J126=I126,1,0))))+(IF(I133="",0,(IF(I133=J133,1,0))))+(IF(J139="",0,(IF(J139=I139,1,0))))+(IF(I145="",0,(IF(I145=J145,1,0))))+(IF(J151="",0,(IF(J151=I151,1,0))))</f>
        <v>2</v>
      </c>
      <c r="F167" s="60">
        <f>(IF(I35="",0,(IF(I35&lt;J35,1,0))))+(IF(J38="",0,(IF(J38&lt;I38,1,0))))+(IF(I46="",0,(IF(I46&lt;J46,1,0))))+(IF(J54="",0,(IF(J54&lt;I54,1,0))))+(IF(I62="",0,(IF(I62&lt;J62,1,0))))+(IF(J69="",0,(IF(J69&lt;I69,1,0))))+(IF(I75="",0,(IF(I75&lt;J75,1,0))))+(IF(J81="",0,(IF(J81&lt;I81,1,0))))+(IF(I87="",0,(IF(I87&lt;J87,1,0))))+(IF(J99="",0,(IF(J99&lt;I99,1,0))))+(IF(I102="",0,(IF(I102&lt;J102,1,0))))+(IF(J110="",0,(IF(J110&lt;I110,1,0))))+(IF(I118="",0,(IF(I118&lt;J118,1,0))))+(IF(J126="",0,(IF(J126&lt;I126,1,0))))+(IF(I133="",0,(IF(I133&lt;J133,1,0))))+(IF(J139="",0,(IF(J139&lt;I139,1,0))))+(IF(I145="",0,(IF(I145&lt;J145,1,0))))+(IF(J151="",0,(IF(J151&lt;I151,1,0))))</f>
        <v>10</v>
      </c>
      <c r="G167" s="60">
        <f>(I35+J38+I46+J54+I62+J69+I75+J81+I87+J99+I102+J110+I118+J126+I133+J139+I145+J151)</f>
        <v>31</v>
      </c>
      <c r="H167" s="60">
        <f>(J35+I38+J46+I54+J62+I69+J75+I81+J87+I99+J102+I110+J118+I126+J133+I139+J145+I151)</f>
        <v>49</v>
      </c>
      <c r="I167" s="60">
        <f t="shared" si="2"/>
        <v>14</v>
      </c>
      <c r="J167" s="60">
        <f t="shared" si="1"/>
        <v>-18</v>
      </c>
      <c r="K167" s="138"/>
      <c r="L167" s="138"/>
    </row>
    <row r="168" spans="1:12" s="53" customFormat="1" ht="26.25" customHeight="1">
      <c r="A168" s="58">
        <v>10</v>
      </c>
      <c r="B168" s="63" t="s">
        <v>11</v>
      </c>
      <c r="C168" s="60">
        <f t="shared" si="0"/>
        <v>0</v>
      </c>
      <c r="D168" s="60">
        <f>(IF(J35="",0,(IF(J35&gt;I35,1,0))))+(IF(J42="",0,(IF(J42&gt;I42,1,0))))+(IF(J49="",0,(IF(J49&gt;I49,1,0))))+(IF(J56="",0,(IF(J56&gt;I56,1,0))))+(IF(J63="",0,(IF(J63&gt;I63,1,0))))+(IF(J70="",0,(IF(J70&gt;I70,1,0))))+(IF(J77="",0,(IF(J77&gt;I77,1,0))))+(IF(J84="",0,(IF(J84&gt;I84,1,0))))+(IF(J91="",0,(IF(J91&gt;I91,1,0))))+(IF(I99="",0,(IF(I99&gt;J99,1,0))))+(IF(I106="",0,(IF(I106&gt;J106,1,0))))+(IF(I120="",0,(IF(I120&gt;J120,1,0))))+(IF(I127="",0,(IF(I127&gt;J127,1,0))))+(IF(I134="",0,(IF(I134&gt;J134,1,0))))+(IF(I141="",0,(IF(I141&gt;J141,1,0))))+(IF(I148="",0,(IF(I148&gt;J148,1,0))))+(IF(I155="",0,(IF(I155&gt;J155,1,0))))+(IF(I113="",0,(IF(I113&gt;J113,1,0))))</f>
        <v>0</v>
      </c>
      <c r="E168" s="60">
        <f>(IF(J35="",0,(IF(J35=I35,1,0))))+(IF(J42="",0,(IF(J42=I42,1,0))))+(IF(J49="",0,(IF(J49=I49,1,0))))+(IF(J56="",0,(IF(J56=I56,1,0))))+(IF(J63="",0,(IF(J63=I63,1,0))))+(IF(J70="",0,(IF(J70=I70,1,0))))+(IF(J77="",0,(IF(J77=I77,1,0))))+(IF(J84="",0,(IF(J84=I84,1,0))))+(IF(J91="",0,(IF(J91=I91,1,0))))+(IF(I99="",0,(IF(I99=J99,1,0))))+(IF(I106="",0,(IF(I106=J106,1,0))))+(IF(I120="",0,(IF(I120=J120,1,0))))+(IF(I127="",0,(IF(I127=J127,1,0))))+(IF(I134="",0,(IF(I134=J134,1,0))))+(IF(I141="",0,(IF(I141=J141,1,0))))+(IF(I148="",0,(IF(I148=J148,1,0))))+(IF(I155="",0,(IF(I155=J155,1,0))))+(IF(I113="",0,(IF(I113=J113,1,0))))</f>
        <v>0</v>
      </c>
      <c r="F168" s="60">
        <f>(IF(J35="",0,(IF(J35&lt;I35,1,0))))+(IF(J42="",0,(IF(J42&lt;I42,1,0))))+(IF(J49="",0,(IF(J49&lt;I49,1,0))))+(IF(J56="",0,(IF(J56&lt;I56,1,0))))+(IF(J63="",0,(IF(J63&lt;I63,1,0))))+(IF(J70="",0,(IF(J70&lt;I70,1,0))))+(IF(J77="",0,(IF(J77&lt;I77,1,0))))+(IF(J84="",0,(IF(J84&lt;I84,1,0))))+(IF(J91="",0,(IF(J91&lt;I91,1,0))))+(IF(I99="",0,(IF(I99&lt;J99,1,0))))+(IF(I106="",0,(IF(I106&lt;J106,1,0))))+(IF(I120="",0,(IF(I120&lt;J120,1,0))))+(IF(I127="",0,(IF(I127&lt;J127,1,0))))+(IF(I134="",0,(IF(I134&lt;J134,1,0))))+(IF(I141="",0,(IF(I141&lt;J141,1,0))))+(IF(I148="",0,(IF(I148&lt;J148,1,0))))+(IF(I155="",0,(IF(I155&lt;J155,1,0))))+(IF(I113="",0,(IF(I113&lt;J113,1,0))))</f>
        <v>0</v>
      </c>
      <c r="G168" s="60">
        <f>(J35+J42+J49+J56+J63+J70+J77+J84+J91+I99+I106+I113+I120+I127+I134+I141+I148+I155)</f>
        <v>0</v>
      </c>
      <c r="H168" s="60">
        <f>(I35+I42+I49+I56+I63+I70+I77+I84+I91+J99+J106+J113+J120+J127+J134+J141+J148+J155)</f>
        <v>0</v>
      </c>
      <c r="I168" s="60">
        <f t="shared" si="2"/>
        <v>0</v>
      </c>
      <c r="J168" s="60">
        <f t="shared" si="1"/>
        <v>0</v>
      </c>
      <c r="K168" s="138"/>
      <c r="L168" s="138"/>
    </row>
    <row r="169" spans="1:12" s="1" customFormat="1" ht="12.7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44"/>
      <c r="L169" s="44"/>
    </row>
    <row r="170" ht="12.75" hidden="1"/>
  </sheetData>
  <sheetProtection password="904E" sheet="1" formatCells="0" sort="0"/>
  <mergeCells count="265">
    <mergeCell ref="A1:J1"/>
    <mergeCell ref="A2:J8"/>
    <mergeCell ref="A9:J9"/>
    <mergeCell ref="A11:J11"/>
    <mergeCell ref="A22:J22"/>
    <mergeCell ref="A24:J24"/>
    <mergeCell ref="A25:J25"/>
    <mergeCell ref="A26:J26"/>
    <mergeCell ref="A27:J27"/>
    <mergeCell ref="A28:J28"/>
    <mergeCell ref="A29:J29"/>
    <mergeCell ref="E30:F30"/>
    <mergeCell ref="G30:H30"/>
    <mergeCell ref="I30:J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A36:J36"/>
    <mergeCell ref="E37:F37"/>
    <mergeCell ref="G37:H37"/>
    <mergeCell ref="I37:J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A43:J43"/>
    <mergeCell ref="E44:F44"/>
    <mergeCell ref="G44:H44"/>
    <mergeCell ref="I44:J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A50:J50"/>
    <mergeCell ref="E51:F51"/>
    <mergeCell ref="G51:H51"/>
    <mergeCell ref="I51:J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A57:J57"/>
    <mergeCell ref="E58:F58"/>
    <mergeCell ref="G58:H58"/>
    <mergeCell ref="I58:J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A64:J64"/>
    <mergeCell ref="E65:F65"/>
    <mergeCell ref="G65:H65"/>
    <mergeCell ref="I65:J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A71:J71"/>
    <mergeCell ref="E72:F72"/>
    <mergeCell ref="G72:H72"/>
    <mergeCell ref="I72:J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A78:J78"/>
    <mergeCell ref="E79:F79"/>
    <mergeCell ref="G79:H79"/>
    <mergeCell ref="I79:J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A85:J85"/>
    <mergeCell ref="E86:F86"/>
    <mergeCell ref="G86:H86"/>
    <mergeCell ref="I86:J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A92:J92"/>
    <mergeCell ref="A93:J93"/>
    <mergeCell ref="E94:F94"/>
    <mergeCell ref="G94:H94"/>
    <mergeCell ref="I94:J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A100:J100"/>
    <mergeCell ref="E101:F101"/>
    <mergeCell ref="G101:H101"/>
    <mergeCell ref="I101:J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A107:J107"/>
    <mergeCell ref="E108:F108"/>
    <mergeCell ref="G108:H108"/>
    <mergeCell ref="I108:J108"/>
    <mergeCell ref="E109:F109"/>
    <mergeCell ref="G109:H109"/>
    <mergeCell ref="E110:F110"/>
    <mergeCell ref="G110:H110"/>
    <mergeCell ref="E111:F111"/>
    <mergeCell ref="G111:H111"/>
    <mergeCell ref="E112:F112"/>
    <mergeCell ref="G112:H112"/>
    <mergeCell ref="E113:F113"/>
    <mergeCell ref="G113:H113"/>
    <mergeCell ref="A114:J114"/>
    <mergeCell ref="E115:F115"/>
    <mergeCell ref="G115:H115"/>
    <mergeCell ref="I115:J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A121:J121"/>
    <mergeCell ref="E122:F122"/>
    <mergeCell ref="G122:H122"/>
    <mergeCell ref="I122:J122"/>
    <mergeCell ref="E123:F123"/>
    <mergeCell ref="G123:H123"/>
    <mergeCell ref="E124:F124"/>
    <mergeCell ref="G124:H124"/>
    <mergeCell ref="E125:F125"/>
    <mergeCell ref="G125:H125"/>
    <mergeCell ref="E126:F126"/>
    <mergeCell ref="G126:H126"/>
    <mergeCell ref="E127:F127"/>
    <mergeCell ref="G127:H127"/>
    <mergeCell ref="A128:J128"/>
    <mergeCell ref="E129:F129"/>
    <mergeCell ref="G129:H129"/>
    <mergeCell ref="I129:J129"/>
    <mergeCell ref="E130:F130"/>
    <mergeCell ref="G130:H130"/>
    <mergeCell ref="E131:F131"/>
    <mergeCell ref="G131:H131"/>
    <mergeCell ref="E132:F132"/>
    <mergeCell ref="G132:H132"/>
    <mergeCell ref="E133:F133"/>
    <mergeCell ref="G133:H133"/>
    <mergeCell ref="E134:F134"/>
    <mergeCell ref="G134:H134"/>
    <mergeCell ref="A135:J135"/>
    <mergeCell ref="E136:F136"/>
    <mergeCell ref="G136:H136"/>
    <mergeCell ref="I136:J136"/>
    <mergeCell ref="E137:F137"/>
    <mergeCell ref="G137:H137"/>
    <mergeCell ref="E138:F138"/>
    <mergeCell ref="G138:H138"/>
    <mergeCell ref="E139:F139"/>
    <mergeCell ref="G139:H139"/>
    <mergeCell ref="E140:F140"/>
    <mergeCell ref="G140:H140"/>
    <mergeCell ref="E141:F141"/>
    <mergeCell ref="G141:H141"/>
    <mergeCell ref="A142:J142"/>
    <mergeCell ref="E143:F143"/>
    <mergeCell ref="G143:H143"/>
    <mergeCell ref="I143:J143"/>
    <mergeCell ref="E144:F144"/>
    <mergeCell ref="G144:H144"/>
    <mergeCell ref="E145:F145"/>
    <mergeCell ref="G145:H145"/>
    <mergeCell ref="E146:F146"/>
    <mergeCell ref="G146:H146"/>
    <mergeCell ref="E147:F147"/>
    <mergeCell ref="G147:H147"/>
    <mergeCell ref="E148:F148"/>
    <mergeCell ref="G148:H148"/>
    <mergeCell ref="A149:J149"/>
    <mergeCell ref="E150:F150"/>
    <mergeCell ref="G150:H150"/>
    <mergeCell ref="I150:J150"/>
    <mergeCell ref="E151:F151"/>
    <mergeCell ref="G151:H151"/>
    <mergeCell ref="E152:F152"/>
    <mergeCell ref="G152:H152"/>
    <mergeCell ref="E153:F153"/>
    <mergeCell ref="G153:H153"/>
    <mergeCell ref="E154:F154"/>
    <mergeCell ref="G154:H154"/>
    <mergeCell ref="E155:F155"/>
    <mergeCell ref="G155:H155"/>
    <mergeCell ref="A157:J157"/>
    <mergeCell ref="K157:L157"/>
  </mergeCells>
  <printOptions/>
  <pageMargins left="0.75" right="0.41" top="0.39" bottom="0.32" header="0.2" footer="0.21"/>
  <pageSetup horizontalDpi="1200" verticalDpi="1200" orientation="portrait" paperSize="9" scale="73" r:id="rId2"/>
  <rowBreaks count="2" manualBreakCount="2">
    <brk id="56" max="255" man="1"/>
    <brk id="113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3"/>
  </sheetPr>
  <dimension ref="A1:P169"/>
  <sheetViews>
    <sheetView workbookViewId="0" topLeftCell="A1">
      <selection activeCell="A9" sqref="A9:J9"/>
    </sheetView>
  </sheetViews>
  <sheetFormatPr defaultColWidth="0" defaultRowHeight="12.75" customHeight="1" zeroHeight="1"/>
  <cols>
    <col min="1" max="1" width="11.875" style="65" customWidth="1"/>
    <col min="2" max="2" width="22.25390625" style="65" bestFit="1" customWidth="1"/>
    <col min="3" max="3" width="10.125" style="65" bestFit="1" customWidth="1"/>
    <col min="4" max="4" width="9.125" style="65" customWidth="1"/>
    <col min="5" max="5" width="11.625" style="65" bestFit="1" customWidth="1"/>
    <col min="6" max="9" width="9.125" style="65" customWidth="1"/>
    <col min="10" max="10" width="8.75390625" style="65" customWidth="1"/>
    <col min="11" max="12" width="5.75390625" style="65" customWidth="1"/>
    <col min="13" max="16384" width="0" style="65" hidden="1" customWidth="1"/>
  </cols>
  <sheetData>
    <row r="1" spans="1:12" s="3" customFormat="1" ht="12.7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9"/>
      <c r="L1" s="9"/>
    </row>
    <row r="2" spans="1:12" s="3" customFormat="1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9"/>
      <c r="L2" s="9"/>
    </row>
    <row r="3" spans="1:12" s="3" customFormat="1" ht="12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9"/>
      <c r="L3" s="9"/>
    </row>
    <row r="4" spans="1:12" s="3" customFormat="1" ht="12.7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9"/>
      <c r="L4" s="9"/>
    </row>
    <row r="5" spans="1:12" s="3" customFormat="1" ht="12.7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9"/>
      <c r="L5" s="9"/>
    </row>
    <row r="6" spans="1:12" s="3" customFormat="1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9"/>
      <c r="L6" s="9"/>
    </row>
    <row r="7" spans="1:12" s="3" customFormat="1" ht="12.7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9"/>
      <c r="L7" s="9"/>
    </row>
    <row r="8" spans="1:12" s="3" customFormat="1" ht="63.75" customHeight="1" thickBo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9"/>
      <c r="L8" s="9"/>
    </row>
    <row r="9" spans="1:12" s="3" customFormat="1" ht="27.75" customHeight="1" thickBot="1">
      <c r="A9" s="154" t="s">
        <v>74</v>
      </c>
      <c r="B9" s="155"/>
      <c r="C9" s="155"/>
      <c r="D9" s="155"/>
      <c r="E9" s="155"/>
      <c r="F9" s="155"/>
      <c r="G9" s="155"/>
      <c r="H9" s="155"/>
      <c r="I9" s="155"/>
      <c r="J9" s="156"/>
      <c r="K9" s="9"/>
      <c r="L9" s="9"/>
    </row>
    <row r="10" spans="1:10" s="7" customFormat="1" ht="12.7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3" s="27" customFormat="1" ht="16.5" customHeight="1">
      <c r="A11" s="157" t="s">
        <v>0</v>
      </c>
      <c r="B11" s="158"/>
      <c r="C11" s="158"/>
      <c r="D11" s="158"/>
      <c r="E11" s="158"/>
      <c r="F11" s="158"/>
      <c r="G11" s="158"/>
      <c r="H11" s="158"/>
      <c r="I11" s="158"/>
      <c r="J11" s="158"/>
      <c r="K11" s="7"/>
      <c r="L11" s="7"/>
      <c r="M11" s="28"/>
    </row>
    <row r="12" spans="1:12" s="27" customFormat="1" ht="15.75">
      <c r="A12" s="12" t="s">
        <v>1</v>
      </c>
      <c r="B12" s="13" t="s">
        <v>2</v>
      </c>
      <c r="C12" s="14" t="s">
        <v>3</v>
      </c>
      <c r="D12" s="14" t="s">
        <v>4</v>
      </c>
      <c r="E12" s="14" t="s">
        <v>5</v>
      </c>
      <c r="F12" s="14" t="s">
        <v>6</v>
      </c>
      <c r="G12" s="14" t="s">
        <v>7</v>
      </c>
      <c r="H12" s="14" t="s">
        <v>8</v>
      </c>
      <c r="I12" s="14" t="s">
        <v>9</v>
      </c>
      <c r="J12" s="14" t="s">
        <v>10</v>
      </c>
      <c r="K12" s="7"/>
      <c r="L12" s="7"/>
    </row>
    <row r="13" spans="1:12" s="27" customFormat="1" ht="26.25" customHeight="1">
      <c r="A13" s="41">
        <v>1</v>
      </c>
      <c r="B13" s="46" t="s">
        <v>47</v>
      </c>
      <c r="C13" s="48">
        <v>16</v>
      </c>
      <c r="D13" s="48">
        <v>15</v>
      </c>
      <c r="E13" s="48">
        <v>0</v>
      </c>
      <c r="F13" s="48">
        <v>1</v>
      </c>
      <c r="G13" s="48">
        <v>80</v>
      </c>
      <c r="H13" s="48">
        <v>7</v>
      </c>
      <c r="I13" s="48">
        <v>45</v>
      </c>
      <c r="J13" s="48">
        <v>73</v>
      </c>
      <c r="K13" s="7"/>
      <c r="L13" s="7"/>
    </row>
    <row r="14" spans="1:16" s="27" customFormat="1" ht="26.25" customHeight="1">
      <c r="A14" s="41">
        <v>2</v>
      </c>
      <c r="B14" s="46" t="s">
        <v>48</v>
      </c>
      <c r="C14" s="48">
        <v>16</v>
      </c>
      <c r="D14" s="48">
        <v>11</v>
      </c>
      <c r="E14" s="48">
        <v>3</v>
      </c>
      <c r="F14" s="48">
        <v>2</v>
      </c>
      <c r="G14" s="48">
        <v>38</v>
      </c>
      <c r="H14" s="48">
        <v>27</v>
      </c>
      <c r="I14" s="48">
        <v>36</v>
      </c>
      <c r="J14" s="48">
        <v>11</v>
      </c>
      <c r="K14" s="7"/>
      <c r="L14" s="7"/>
      <c r="M14" s="29"/>
      <c r="N14" s="29"/>
      <c r="O14" s="30"/>
      <c r="P14" s="29"/>
    </row>
    <row r="15" spans="1:12" s="27" customFormat="1" ht="26.25" customHeight="1">
      <c r="A15" s="41">
        <v>3</v>
      </c>
      <c r="B15" s="47" t="s">
        <v>78</v>
      </c>
      <c r="C15" s="48">
        <v>16</v>
      </c>
      <c r="D15" s="48">
        <v>10</v>
      </c>
      <c r="E15" s="48">
        <v>2</v>
      </c>
      <c r="F15" s="48">
        <v>4</v>
      </c>
      <c r="G15" s="48">
        <v>53</v>
      </c>
      <c r="H15" s="48">
        <v>26</v>
      </c>
      <c r="I15" s="48">
        <v>32</v>
      </c>
      <c r="J15" s="48">
        <v>27</v>
      </c>
      <c r="K15" s="7"/>
      <c r="L15" s="7"/>
    </row>
    <row r="16" spans="1:12" s="27" customFormat="1" ht="26.25" customHeight="1">
      <c r="A16" s="41">
        <v>4</v>
      </c>
      <c r="B16" s="46" t="s">
        <v>45</v>
      </c>
      <c r="C16" s="48">
        <v>16</v>
      </c>
      <c r="D16" s="48">
        <v>9</v>
      </c>
      <c r="E16" s="48">
        <v>2</v>
      </c>
      <c r="F16" s="48">
        <v>5</v>
      </c>
      <c r="G16" s="48">
        <v>38</v>
      </c>
      <c r="H16" s="48">
        <v>17</v>
      </c>
      <c r="I16" s="48">
        <v>29</v>
      </c>
      <c r="J16" s="48">
        <v>21</v>
      </c>
      <c r="K16" s="7"/>
      <c r="L16" s="7"/>
    </row>
    <row r="17" spans="1:12" s="27" customFormat="1" ht="26.25" customHeight="1">
      <c r="A17" s="41">
        <v>5</v>
      </c>
      <c r="B17" s="46" t="s">
        <v>77</v>
      </c>
      <c r="C17" s="48">
        <v>16</v>
      </c>
      <c r="D17" s="48">
        <v>5</v>
      </c>
      <c r="E17" s="48">
        <v>4</v>
      </c>
      <c r="F17" s="48">
        <v>7</v>
      </c>
      <c r="G17" s="48">
        <v>35</v>
      </c>
      <c r="H17" s="48">
        <v>43</v>
      </c>
      <c r="I17" s="48">
        <v>19</v>
      </c>
      <c r="J17" s="48">
        <v>-8</v>
      </c>
      <c r="K17" s="7"/>
      <c r="L17" s="7"/>
    </row>
    <row r="18" spans="1:12" s="27" customFormat="1" ht="26.25" customHeight="1">
      <c r="A18" s="41">
        <v>6</v>
      </c>
      <c r="B18" s="42" t="s">
        <v>75</v>
      </c>
      <c r="C18" s="48">
        <v>16</v>
      </c>
      <c r="D18" s="48">
        <v>5</v>
      </c>
      <c r="E18" s="48">
        <v>2</v>
      </c>
      <c r="F18" s="48">
        <v>9</v>
      </c>
      <c r="G18" s="48">
        <v>26</v>
      </c>
      <c r="H18" s="48">
        <v>46</v>
      </c>
      <c r="I18" s="48">
        <v>17</v>
      </c>
      <c r="J18" s="48">
        <v>-20</v>
      </c>
      <c r="K18" s="7"/>
      <c r="L18" s="7"/>
    </row>
    <row r="19" spans="1:12" s="27" customFormat="1" ht="26.25" customHeight="1">
      <c r="A19" s="41">
        <v>7</v>
      </c>
      <c r="B19" s="42" t="s">
        <v>79</v>
      </c>
      <c r="C19" s="48">
        <v>16</v>
      </c>
      <c r="D19" s="48">
        <v>3</v>
      </c>
      <c r="E19" s="48">
        <v>4</v>
      </c>
      <c r="F19" s="48">
        <v>9</v>
      </c>
      <c r="G19" s="48">
        <v>27</v>
      </c>
      <c r="H19" s="48">
        <v>62</v>
      </c>
      <c r="I19" s="48">
        <v>13</v>
      </c>
      <c r="J19" s="48">
        <v>-35</v>
      </c>
      <c r="K19" s="7"/>
      <c r="L19" s="7"/>
    </row>
    <row r="20" spans="1:12" s="27" customFormat="1" ht="26.25" customHeight="1">
      <c r="A20" s="41">
        <v>8</v>
      </c>
      <c r="B20" s="42" t="s">
        <v>76</v>
      </c>
      <c r="C20" s="48">
        <v>16</v>
      </c>
      <c r="D20" s="48">
        <v>3</v>
      </c>
      <c r="E20" s="48">
        <v>3</v>
      </c>
      <c r="F20" s="48">
        <v>10</v>
      </c>
      <c r="G20" s="48">
        <v>26</v>
      </c>
      <c r="H20" s="48">
        <v>51</v>
      </c>
      <c r="I20" s="48">
        <v>12</v>
      </c>
      <c r="J20" s="48">
        <v>-25</v>
      </c>
      <c r="K20" s="7"/>
      <c r="L20" s="7"/>
    </row>
    <row r="21" spans="1:12" s="27" customFormat="1" ht="26.25" customHeight="1">
      <c r="A21" s="41">
        <v>9</v>
      </c>
      <c r="B21" s="42" t="s">
        <v>80</v>
      </c>
      <c r="C21" s="48">
        <v>16</v>
      </c>
      <c r="D21" s="48">
        <v>0</v>
      </c>
      <c r="E21" s="48">
        <v>2</v>
      </c>
      <c r="F21" s="48">
        <v>14</v>
      </c>
      <c r="G21" s="48">
        <v>15</v>
      </c>
      <c r="H21" s="48">
        <v>61</v>
      </c>
      <c r="I21" s="48">
        <v>2</v>
      </c>
      <c r="J21" s="48">
        <v>-46</v>
      </c>
      <c r="K21" s="7"/>
      <c r="L21" s="7"/>
    </row>
    <row r="22" spans="1:12" s="27" customFormat="1" ht="26.25" customHeight="1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7"/>
      <c r="L22" s="7"/>
    </row>
    <row r="23" spans="1:12" s="3" customFormat="1" ht="15.75" customHeight="1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0"/>
      <c r="L23" s="10"/>
    </row>
    <row r="24" spans="1:12" s="3" customFormat="1" ht="15.75" customHeight="1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0"/>
      <c r="L24" s="10"/>
    </row>
    <row r="25" spans="1:12" s="3" customFormat="1" ht="15.75" customHeight="1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0"/>
      <c r="L25" s="10"/>
    </row>
    <row r="26" spans="1:12" s="3" customFormat="1" ht="15.75" customHeight="1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0"/>
      <c r="L26" s="10"/>
    </row>
    <row r="27" spans="1:12" s="3" customFormat="1" ht="15.75" customHeight="1" thickBot="1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0"/>
      <c r="L27" s="10"/>
    </row>
    <row r="28" spans="1:12" s="4" customFormat="1" ht="18.75" customHeight="1" thickBot="1">
      <c r="A28" s="149" t="s">
        <v>12</v>
      </c>
      <c r="B28" s="150"/>
      <c r="C28" s="150"/>
      <c r="D28" s="150"/>
      <c r="E28" s="150"/>
      <c r="F28" s="150"/>
      <c r="G28" s="150"/>
      <c r="H28" s="150"/>
      <c r="I28" s="150"/>
      <c r="J28" s="151"/>
      <c r="K28" s="7"/>
      <c r="L28" s="7"/>
    </row>
    <row r="29" spans="1:12" s="4" customFormat="1" ht="18.75" customHeight="1">
      <c r="A29" s="152" t="s">
        <v>13</v>
      </c>
      <c r="B29" s="152"/>
      <c r="C29" s="152"/>
      <c r="D29" s="152"/>
      <c r="E29" s="152"/>
      <c r="F29" s="152"/>
      <c r="G29" s="152"/>
      <c r="H29" s="152"/>
      <c r="I29" s="152"/>
      <c r="J29" s="152"/>
      <c r="K29" s="7"/>
      <c r="L29" s="7"/>
    </row>
    <row r="30" spans="1:12" s="3" customFormat="1" ht="12.75">
      <c r="A30" s="15" t="s">
        <v>14</v>
      </c>
      <c r="B30" s="15" t="s">
        <v>15</v>
      </c>
      <c r="C30" s="15" t="s">
        <v>16</v>
      </c>
      <c r="D30" s="15" t="s">
        <v>17</v>
      </c>
      <c r="E30" s="146" t="s">
        <v>18</v>
      </c>
      <c r="F30" s="146"/>
      <c r="G30" s="146" t="s">
        <v>19</v>
      </c>
      <c r="H30" s="146"/>
      <c r="I30" s="146" t="s">
        <v>20</v>
      </c>
      <c r="J30" s="146"/>
      <c r="K30" s="9"/>
      <c r="L30" s="9"/>
    </row>
    <row r="31" spans="1:12" s="4" customFormat="1" ht="18.75" customHeight="1">
      <c r="A31" s="18">
        <v>45171</v>
      </c>
      <c r="B31" s="19" t="s">
        <v>151</v>
      </c>
      <c r="C31" s="18" t="s">
        <v>136</v>
      </c>
      <c r="D31" s="19" t="s">
        <v>148</v>
      </c>
      <c r="E31" s="144" t="str">
        <f>B166</f>
        <v>İZNİKSPOR</v>
      </c>
      <c r="F31" s="144"/>
      <c r="G31" s="144" t="str">
        <f>B159</f>
        <v>ARABAYATAĞI SPOR</v>
      </c>
      <c r="H31" s="144"/>
      <c r="I31" s="19">
        <v>1</v>
      </c>
      <c r="J31" s="19">
        <v>5</v>
      </c>
      <c r="K31" s="7"/>
      <c r="L31" s="7"/>
    </row>
    <row r="32" spans="1:12" s="4" customFormat="1" ht="18.75" customHeight="1">
      <c r="A32" s="18">
        <v>45171</v>
      </c>
      <c r="B32" s="19" t="s">
        <v>152</v>
      </c>
      <c r="C32" s="19" t="s">
        <v>136</v>
      </c>
      <c r="D32" s="19" t="s">
        <v>137</v>
      </c>
      <c r="E32" s="144" t="str">
        <f>B160</f>
        <v>EMEK SPOR</v>
      </c>
      <c r="F32" s="144"/>
      <c r="G32" s="144" t="str">
        <f>B165</f>
        <v>BAĞLARBAŞISPOR</v>
      </c>
      <c r="H32" s="144"/>
      <c r="I32" s="19">
        <v>2</v>
      </c>
      <c r="J32" s="19">
        <v>1</v>
      </c>
      <c r="K32" s="7"/>
      <c r="L32" s="7"/>
    </row>
    <row r="33" spans="1:12" s="4" customFormat="1" ht="18.75" customHeight="1">
      <c r="A33" s="18">
        <v>45171</v>
      </c>
      <c r="B33" s="19" t="s">
        <v>153</v>
      </c>
      <c r="C33" s="19" t="s">
        <v>136</v>
      </c>
      <c r="D33" s="19" t="s">
        <v>137</v>
      </c>
      <c r="E33" s="144" t="str">
        <f>B164</f>
        <v>YAVUZ SELİMSPOR</v>
      </c>
      <c r="F33" s="144"/>
      <c r="G33" s="144" t="str">
        <f>B161</f>
        <v>ERTUĞRULGAZİ MESKEN</v>
      </c>
      <c r="H33" s="144"/>
      <c r="I33" s="19">
        <v>2</v>
      </c>
      <c r="J33" s="19">
        <v>2</v>
      </c>
      <c r="K33" s="7"/>
      <c r="L33" s="7"/>
    </row>
    <row r="34" spans="1:12" s="4" customFormat="1" ht="18.75" customHeight="1">
      <c r="A34" s="18">
        <v>45171</v>
      </c>
      <c r="B34" s="19" t="s">
        <v>154</v>
      </c>
      <c r="C34" s="19" t="s">
        <v>136</v>
      </c>
      <c r="D34" s="19" t="s">
        <v>137</v>
      </c>
      <c r="E34" s="139" t="str">
        <f>B162</f>
        <v>VATAN  SPOR</v>
      </c>
      <c r="F34" s="140"/>
      <c r="G34" s="139" t="str">
        <f>B163</f>
        <v>ALTINSABANSPOR</v>
      </c>
      <c r="H34" s="140"/>
      <c r="I34" s="19">
        <v>0</v>
      </c>
      <c r="J34" s="19">
        <v>1</v>
      </c>
      <c r="K34" s="7"/>
      <c r="L34" s="7"/>
    </row>
    <row r="35" spans="1:12" s="4" customFormat="1" ht="18.75" customHeight="1">
      <c r="A35" s="19"/>
      <c r="B35" s="19"/>
      <c r="C35" s="19"/>
      <c r="D35" s="19"/>
      <c r="E35" s="139" t="str">
        <f>B167</f>
        <v>KARAPINAR SPOR</v>
      </c>
      <c r="F35" s="140"/>
      <c r="G35" s="139" t="str">
        <f>B168</f>
        <v>BAY</v>
      </c>
      <c r="H35" s="140"/>
      <c r="I35" s="19"/>
      <c r="J35" s="19"/>
      <c r="K35" s="7"/>
      <c r="L35" s="7"/>
    </row>
    <row r="36" spans="1:12" s="4" customFormat="1" ht="18.75" customHeight="1">
      <c r="A36" s="145" t="s">
        <v>21</v>
      </c>
      <c r="B36" s="145"/>
      <c r="C36" s="145"/>
      <c r="D36" s="145"/>
      <c r="E36" s="145"/>
      <c r="F36" s="145"/>
      <c r="G36" s="145"/>
      <c r="H36" s="145"/>
      <c r="I36" s="145"/>
      <c r="J36" s="145"/>
      <c r="K36" s="7"/>
      <c r="L36" s="7"/>
    </row>
    <row r="37" spans="1:12" s="3" customFormat="1" ht="12.75">
      <c r="A37" s="15" t="s">
        <v>14</v>
      </c>
      <c r="B37" s="15" t="s">
        <v>15</v>
      </c>
      <c r="C37" s="15" t="s">
        <v>16</v>
      </c>
      <c r="D37" s="15" t="s">
        <v>17</v>
      </c>
      <c r="E37" s="146" t="s">
        <v>18</v>
      </c>
      <c r="F37" s="146"/>
      <c r="G37" s="146" t="s">
        <v>19</v>
      </c>
      <c r="H37" s="146"/>
      <c r="I37" s="146" t="s">
        <v>20</v>
      </c>
      <c r="J37" s="146"/>
      <c r="K37" s="9"/>
      <c r="L37" s="9"/>
    </row>
    <row r="38" spans="1:12" s="4" customFormat="1" ht="18.75" customHeight="1">
      <c r="A38" s="18">
        <v>45173</v>
      </c>
      <c r="B38" s="19" t="s">
        <v>150</v>
      </c>
      <c r="C38" s="18" t="s">
        <v>142</v>
      </c>
      <c r="D38" s="19" t="s">
        <v>137</v>
      </c>
      <c r="E38" s="144" t="str">
        <f>B165</f>
        <v>BAĞLARBAŞISPOR</v>
      </c>
      <c r="F38" s="144"/>
      <c r="G38" s="144" t="str">
        <f>B167</f>
        <v>KARAPINAR SPOR</v>
      </c>
      <c r="H38" s="144"/>
      <c r="I38" s="19">
        <v>4</v>
      </c>
      <c r="J38" s="19">
        <v>0</v>
      </c>
      <c r="K38" s="7"/>
      <c r="L38" s="7"/>
    </row>
    <row r="39" spans="1:12" s="4" customFormat="1" ht="18.75" customHeight="1">
      <c r="A39" s="18">
        <v>45173</v>
      </c>
      <c r="B39" s="19" t="s">
        <v>155</v>
      </c>
      <c r="C39" s="19" t="s">
        <v>142</v>
      </c>
      <c r="D39" s="19" t="s">
        <v>139</v>
      </c>
      <c r="E39" s="144" t="str">
        <f>B159</f>
        <v>ARABAYATAĞI SPOR</v>
      </c>
      <c r="F39" s="144"/>
      <c r="G39" s="144" t="str">
        <f>B164</f>
        <v>YAVUZ SELİMSPOR</v>
      </c>
      <c r="H39" s="144"/>
      <c r="I39" s="19">
        <v>3</v>
      </c>
      <c r="J39" s="19">
        <v>0</v>
      </c>
      <c r="K39" s="7"/>
      <c r="L39" s="7"/>
    </row>
    <row r="40" spans="1:12" s="4" customFormat="1" ht="18.75" customHeight="1">
      <c r="A40" s="18">
        <v>45173</v>
      </c>
      <c r="B40" s="19" t="s">
        <v>138</v>
      </c>
      <c r="C40" s="19" t="s">
        <v>142</v>
      </c>
      <c r="D40" s="19" t="s">
        <v>139</v>
      </c>
      <c r="E40" s="144" t="str">
        <f>B163</f>
        <v>ALTINSABANSPOR</v>
      </c>
      <c r="F40" s="144"/>
      <c r="G40" s="144" t="str">
        <f>B160</f>
        <v>EMEK SPOR</v>
      </c>
      <c r="H40" s="144"/>
      <c r="I40" s="19">
        <v>5</v>
      </c>
      <c r="J40" s="19">
        <v>0</v>
      </c>
      <c r="K40" s="7"/>
      <c r="L40" s="7"/>
    </row>
    <row r="41" spans="1:12" s="4" customFormat="1" ht="18.75" customHeight="1">
      <c r="A41" s="18">
        <v>45173</v>
      </c>
      <c r="B41" s="19" t="s">
        <v>156</v>
      </c>
      <c r="C41" s="19" t="s">
        <v>142</v>
      </c>
      <c r="D41" s="19" t="s">
        <v>137</v>
      </c>
      <c r="E41" s="139" t="str">
        <f>B161</f>
        <v>ERTUĞRULGAZİ MESKEN</v>
      </c>
      <c r="F41" s="140"/>
      <c r="G41" s="139" t="str">
        <f>B162</f>
        <v>VATAN  SPOR</v>
      </c>
      <c r="H41" s="140"/>
      <c r="I41" s="19">
        <v>2</v>
      </c>
      <c r="J41" s="19">
        <v>2</v>
      </c>
      <c r="K41" s="7"/>
      <c r="L41" s="7"/>
    </row>
    <row r="42" spans="1:12" s="4" customFormat="1" ht="18.75" customHeight="1">
      <c r="A42" s="19"/>
      <c r="B42" s="19"/>
      <c r="C42" s="19"/>
      <c r="D42" s="19"/>
      <c r="E42" s="139" t="str">
        <f>B166</f>
        <v>İZNİKSPOR</v>
      </c>
      <c r="F42" s="140"/>
      <c r="G42" s="139" t="str">
        <f>B168</f>
        <v>BAY</v>
      </c>
      <c r="H42" s="140"/>
      <c r="I42" s="19"/>
      <c r="J42" s="19"/>
      <c r="K42" s="7"/>
      <c r="L42" s="7"/>
    </row>
    <row r="43" spans="1:12" s="4" customFormat="1" ht="18.75" customHeight="1">
      <c r="A43" s="145" t="s">
        <v>22</v>
      </c>
      <c r="B43" s="145"/>
      <c r="C43" s="145"/>
      <c r="D43" s="145"/>
      <c r="E43" s="145"/>
      <c r="F43" s="145"/>
      <c r="G43" s="145"/>
      <c r="H43" s="145"/>
      <c r="I43" s="145"/>
      <c r="J43" s="145"/>
      <c r="K43" s="7"/>
      <c r="L43" s="7"/>
    </row>
    <row r="44" spans="1:12" s="3" customFormat="1" ht="12.75">
      <c r="A44" s="15" t="s">
        <v>14</v>
      </c>
      <c r="B44" s="15" t="s">
        <v>15</v>
      </c>
      <c r="C44" s="15" t="s">
        <v>16</v>
      </c>
      <c r="D44" s="15" t="s">
        <v>17</v>
      </c>
      <c r="E44" s="146" t="s">
        <v>18</v>
      </c>
      <c r="F44" s="146"/>
      <c r="G44" s="146" t="s">
        <v>19</v>
      </c>
      <c r="H44" s="146"/>
      <c r="I44" s="146" t="s">
        <v>20</v>
      </c>
      <c r="J44" s="146"/>
      <c r="K44" s="9"/>
      <c r="L44" s="9"/>
    </row>
    <row r="45" spans="1:12" s="4" customFormat="1" ht="18.75" customHeight="1">
      <c r="A45" s="18">
        <v>45179</v>
      </c>
      <c r="B45" s="19" t="s">
        <v>153</v>
      </c>
      <c r="C45" s="18" t="s">
        <v>176</v>
      </c>
      <c r="D45" s="19" t="s">
        <v>137</v>
      </c>
      <c r="E45" s="144" t="str">
        <f>B164</f>
        <v>YAVUZ SELİMSPOR</v>
      </c>
      <c r="F45" s="144"/>
      <c r="G45" s="144" t="str">
        <f>B166</f>
        <v>İZNİKSPOR</v>
      </c>
      <c r="H45" s="144"/>
      <c r="I45" s="19">
        <v>6</v>
      </c>
      <c r="J45" s="19">
        <v>0</v>
      </c>
      <c r="K45" s="7"/>
      <c r="L45" s="7"/>
    </row>
    <row r="46" spans="1:12" s="4" customFormat="1" ht="18.75" customHeight="1">
      <c r="A46" s="18">
        <v>45178</v>
      </c>
      <c r="B46" s="19" t="s">
        <v>155</v>
      </c>
      <c r="C46" s="19" t="s">
        <v>136</v>
      </c>
      <c r="D46" s="19" t="s">
        <v>137</v>
      </c>
      <c r="E46" s="144" t="str">
        <f>B167</f>
        <v>KARAPINAR SPOR</v>
      </c>
      <c r="F46" s="144"/>
      <c r="G46" s="144" t="str">
        <f>B163</f>
        <v>ALTINSABANSPOR</v>
      </c>
      <c r="H46" s="144"/>
      <c r="I46" s="19">
        <v>0</v>
      </c>
      <c r="J46" s="19">
        <v>4</v>
      </c>
      <c r="K46" s="7"/>
      <c r="L46" s="7"/>
    </row>
    <row r="47" spans="1:12" s="4" customFormat="1" ht="18.75" customHeight="1">
      <c r="A47" s="18">
        <v>45179</v>
      </c>
      <c r="B47" s="19" t="s">
        <v>154</v>
      </c>
      <c r="C47" s="19" t="s">
        <v>176</v>
      </c>
      <c r="D47" s="19" t="s">
        <v>137</v>
      </c>
      <c r="E47" s="144" t="str">
        <f>B162</f>
        <v>VATAN  SPOR</v>
      </c>
      <c r="F47" s="144"/>
      <c r="G47" s="144" t="str">
        <f>B159</f>
        <v>ARABAYATAĞI SPOR</v>
      </c>
      <c r="H47" s="144"/>
      <c r="I47" s="19">
        <v>0</v>
      </c>
      <c r="J47" s="19">
        <v>5</v>
      </c>
      <c r="K47" s="7"/>
      <c r="L47" s="7"/>
    </row>
    <row r="48" spans="1:12" s="4" customFormat="1" ht="18.75" customHeight="1">
      <c r="A48" s="18">
        <v>45179</v>
      </c>
      <c r="B48" s="19" t="s">
        <v>152</v>
      </c>
      <c r="C48" s="19" t="s">
        <v>176</v>
      </c>
      <c r="D48" s="19" t="s">
        <v>137</v>
      </c>
      <c r="E48" s="139" t="str">
        <f>B160</f>
        <v>EMEK SPOR</v>
      </c>
      <c r="F48" s="140"/>
      <c r="G48" s="139" t="str">
        <f>B161</f>
        <v>ERTUĞRULGAZİ MESKEN</v>
      </c>
      <c r="H48" s="140"/>
      <c r="I48" s="19">
        <v>2</v>
      </c>
      <c r="J48" s="19">
        <v>1</v>
      </c>
      <c r="K48" s="7"/>
      <c r="L48" s="7"/>
    </row>
    <row r="49" spans="1:12" s="4" customFormat="1" ht="18.75" customHeight="1">
      <c r="A49" s="19"/>
      <c r="B49" s="19"/>
      <c r="C49" s="19"/>
      <c r="D49" s="19"/>
      <c r="E49" s="139" t="str">
        <f>B165</f>
        <v>BAĞLARBAŞISPOR</v>
      </c>
      <c r="F49" s="140"/>
      <c r="G49" s="139" t="str">
        <f>B168</f>
        <v>BAY</v>
      </c>
      <c r="H49" s="140"/>
      <c r="I49" s="19"/>
      <c r="J49" s="19"/>
      <c r="K49" s="7"/>
      <c r="L49" s="7"/>
    </row>
    <row r="50" spans="1:12" s="4" customFormat="1" ht="18.75" customHeight="1">
      <c r="A50" s="145" t="s">
        <v>24</v>
      </c>
      <c r="B50" s="145"/>
      <c r="C50" s="145"/>
      <c r="D50" s="145"/>
      <c r="E50" s="145"/>
      <c r="F50" s="145"/>
      <c r="G50" s="145"/>
      <c r="H50" s="145"/>
      <c r="I50" s="145"/>
      <c r="J50" s="145"/>
      <c r="K50" s="7"/>
      <c r="L50" s="7"/>
    </row>
    <row r="51" spans="1:12" s="3" customFormat="1" ht="12.75">
      <c r="A51" s="15" t="s">
        <v>14</v>
      </c>
      <c r="B51" s="15" t="s">
        <v>15</v>
      </c>
      <c r="C51" s="15" t="s">
        <v>16</v>
      </c>
      <c r="D51" s="15" t="s">
        <v>17</v>
      </c>
      <c r="E51" s="146" t="s">
        <v>18</v>
      </c>
      <c r="F51" s="146"/>
      <c r="G51" s="146" t="s">
        <v>19</v>
      </c>
      <c r="H51" s="146"/>
      <c r="I51" s="146" t="s">
        <v>20</v>
      </c>
      <c r="J51" s="146"/>
      <c r="K51" s="9"/>
      <c r="L51" s="9"/>
    </row>
    <row r="52" spans="1:12" s="4" customFormat="1" ht="18.75" customHeight="1">
      <c r="A52" s="18">
        <v>45183</v>
      </c>
      <c r="B52" s="19" t="s">
        <v>140</v>
      </c>
      <c r="C52" s="18" t="s">
        <v>178</v>
      </c>
      <c r="D52" s="19" t="s">
        <v>137</v>
      </c>
      <c r="E52" s="144" t="str">
        <f>B163</f>
        <v>ALTINSABANSPOR</v>
      </c>
      <c r="F52" s="144"/>
      <c r="G52" s="144" t="str">
        <f>B165</f>
        <v>BAĞLARBAŞISPOR</v>
      </c>
      <c r="H52" s="144"/>
      <c r="I52" s="19">
        <v>1</v>
      </c>
      <c r="J52" s="19">
        <v>2</v>
      </c>
      <c r="K52" s="7"/>
      <c r="L52" s="7"/>
    </row>
    <row r="53" spans="1:12" s="4" customFormat="1" ht="18.75" customHeight="1">
      <c r="A53" s="18">
        <v>45183</v>
      </c>
      <c r="B53" s="19" t="s">
        <v>151</v>
      </c>
      <c r="C53" s="19" t="s">
        <v>178</v>
      </c>
      <c r="D53" s="19" t="s">
        <v>148</v>
      </c>
      <c r="E53" s="144" t="str">
        <f>B166</f>
        <v>İZNİKSPOR</v>
      </c>
      <c r="F53" s="144"/>
      <c r="G53" s="144" t="str">
        <f>B162</f>
        <v>VATAN  SPOR</v>
      </c>
      <c r="H53" s="144"/>
      <c r="I53" s="19">
        <v>3</v>
      </c>
      <c r="J53" s="19">
        <v>3</v>
      </c>
      <c r="K53" s="7"/>
      <c r="L53" s="7"/>
    </row>
    <row r="54" spans="1:12" s="4" customFormat="1" ht="18.75" customHeight="1">
      <c r="A54" s="18">
        <v>45183</v>
      </c>
      <c r="B54" s="19" t="s">
        <v>156</v>
      </c>
      <c r="C54" s="19" t="s">
        <v>178</v>
      </c>
      <c r="D54" s="19" t="s">
        <v>148</v>
      </c>
      <c r="E54" s="144" t="str">
        <f>B161</f>
        <v>ERTUĞRULGAZİ MESKEN</v>
      </c>
      <c r="F54" s="144"/>
      <c r="G54" s="144" t="str">
        <f>B167</f>
        <v>KARAPINAR SPOR</v>
      </c>
      <c r="H54" s="144"/>
      <c r="I54" s="19">
        <v>3</v>
      </c>
      <c r="J54" s="19">
        <v>0</v>
      </c>
      <c r="K54" s="7"/>
      <c r="L54" s="7"/>
    </row>
    <row r="55" spans="1:12" s="4" customFormat="1" ht="18.75" customHeight="1">
      <c r="A55" s="18">
        <v>45183</v>
      </c>
      <c r="B55" s="19" t="s">
        <v>155</v>
      </c>
      <c r="C55" s="19" t="s">
        <v>178</v>
      </c>
      <c r="D55" s="19" t="s">
        <v>137</v>
      </c>
      <c r="E55" s="139" t="str">
        <f>B159</f>
        <v>ARABAYATAĞI SPOR</v>
      </c>
      <c r="F55" s="140"/>
      <c r="G55" s="139" t="str">
        <f>B160</f>
        <v>EMEK SPOR</v>
      </c>
      <c r="H55" s="140"/>
      <c r="I55" s="19">
        <v>7</v>
      </c>
      <c r="J55" s="19">
        <v>0</v>
      </c>
      <c r="K55" s="7"/>
      <c r="L55" s="7"/>
    </row>
    <row r="56" spans="1:12" s="4" customFormat="1" ht="18.75" customHeight="1">
      <c r="A56" s="19"/>
      <c r="B56" s="19"/>
      <c r="C56" s="19"/>
      <c r="D56" s="19"/>
      <c r="E56" s="139" t="str">
        <f>B164</f>
        <v>YAVUZ SELİMSPOR</v>
      </c>
      <c r="F56" s="140"/>
      <c r="G56" s="139" t="str">
        <f>B168</f>
        <v>BAY</v>
      </c>
      <c r="H56" s="140"/>
      <c r="I56" s="19"/>
      <c r="J56" s="19"/>
      <c r="K56" s="7"/>
      <c r="L56" s="7"/>
    </row>
    <row r="57" spans="1:12" s="4" customFormat="1" ht="18.75" customHeight="1">
      <c r="A57" s="145" t="s">
        <v>25</v>
      </c>
      <c r="B57" s="145"/>
      <c r="C57" s="145"/>
      <c r="D57" s="145"/>
      <c r="E57" s="145"/>
      <c r="F57" s="145"/>
      <c r="G57" s="145"/>
      <c r="H57" s="145"/>
      <c r="I57" s="145"/>
      <c r="J57" s="145"/>
      <c r="K57" s="7"/>
      <c r="L57" s="7"/>
    </row>
    <row r="58" spans="1:12" s="3" customFormat="1" ht="12.75">
      <c r="A58" s="15" t="s">
        <v>14</v>
      </c>
      <c r="B58" s="15" t="s">
        <v>15</v>
      </c>
      <c r="C58" s="15" t="s">
        <v>16</v>
      </c>
      <c r="D58" s="15" t="s">
        <v>17</v>
      </c>
      <c r="E58" s="146" t="s">
        <v>18</v>
      </c>
      <c r="F58" s="146"/>
      <c r="G58" s="146" t="s">
        <v>19</v>
      </c>
      <c r="H58" s="146"/>
      <c r="I58" s="146" t="s">
        <v>20</v>
      </c>
      <c r="J58" s="146"/>
      <c r="K58" s="9"/>
      <c r="L58" s="9"/>
    </row>
    <row r="59" spans="1:12" s="4" customFormat="1" ht="18.75" customHeight="1">
      <c r="A59" s="18">
        <v>45186</v>
      </c>
      <c r="B59" s="19" t="s">
        <v>154</v>
      </c>
      <c r="C59" s="18" t="s">
        <v>162</v>
      </c>
      <c r="D59" s="19" t="s">
        <v>137</v>
      </c>
      <c r="E59" s="144" t="str">
        <f>B162</f>
        <v>VATAN  SPOR</v>
      </c>
      <c r="F59" s="144"/>
      <c r="G59" s="144" t="str">
        <f>B164</f>
        <v>YAVUZ SELİMSPOR</v>
      </c>
      <c r="H59" s="144"/>
      <c r="I59" s="19">
        <v>3</v>
      </c>
      <c r="J59" s="19">
        <v>2</v>
      </c>
      <c r="K59" s="7"/>
      <c r="L59" s="7"/>
    </row>
    <row r="60" spans="1:12" s="4" customFormat="1" ht="18.75" customHeight="1">
      <c r="A60" s="18">
        <v>45186</v>
      </c>
      <c r="B60" s="19" t="s">
        <v>150</v>
      </c>
      <c r="C60" s="18" t="s">
        <v>162</v>
      </c>
      <c r="D60" s="19" t="s">
        <v>137</v>
      </c>
      <c r="E60" s="144" t="str">
        <f>B165</f>
        <v>BAĞLARBAŞISPOR</v>
      </c>
      <c r="F60" s="144"/>
      <c r="G60" s="144" t="str">
        <f>B161</f>
        <v>ERTUĞRULGAZİ MESKEN</v>
      </c>
      <c r="H60" s="144"/>
      <c r="I60" s="19">
        <v>6</v>
      </c>
      <c r="J60" s="19">
        <v>0</v>
      </c>
      <c r="K60" s="7"/>
      <c r="L60" s="7"/>
    </row>
    <row r="61" spans="1:12" s="4" customFormat="1" ht="18.75" customHeight="1">
      <c r="A61" s="18">
        <v>45186</v>
      </c>
      <c r="B61" s="19" t="s">
        <v>152</v>
      </c>
      <c r="C61" s="18" t="s">
        <v>162</v>
      </c>
      <c r="D61" s="19" t="s">
        <v>139</v>
      </c>
      <c r="E61" s="144" t="str">
        <f>B160</f>
        <v>EMEK SPOR</v>
      </c>
      <c r="F61" s="144"/>
      <c r="G61" s="144" t="str">
        <f>B166</f>
        <v>İZNİKSPOR</v>
      </c>
      <c r="H61" s="144"/>
      <c r="I61" s="19">
        <v>2</v>
      </c>
      <c r="J61" s="19">
        <v>0</v>
      </c>
      <c r="K61" s="7"/>
      <c r="L61" s="7"/>
    </row>
    <row r="62" spans="1:12" s="4" customFormat="1" ht="18.75" customHeight="1">
      <c r="A62" s="18">
        <v>45186</v>
      </c>
      <c r="B62" s="19" t="s">
        <v>156</v>
      </c>
      <c r="C62" s="18" t="s">
        <v>162</v>
      </c>
      <c r="D62" s="19" t="s">
        <v>164</v>
      </c>
      <c r="E62" s="139" t="str">
        <f>B167</f>
        <v>KARAPINAR SPOR</v>
      </c>
      <c r="F62" s="140"/>
      <c r="G62" s="139" t="str">
        <f>B159</f>
        <v>ARABAYATAĞI SPOR</v>
      </c>
      <c r="H62" s="140"/>
      <c r="I62" s="19">
        <v>0</v>
      </c>
      <c r="J62" s="19">
        <v>5</v>
      </c>
      <c r="K62" s="7"/>
      <c r="L62" s="7"/>
    </row>
    <row r="63" spans="1:12" s="4" customFormat="1" ht="18.75" customHeight="1">
      <c r="A63" s="19"/>
      <c r="B63" s="19"/>
      <c r="C63" s="19"/>
      <c r="D63" s="19"/>
      <c r="E63" s="139" t="str">
        <f>B163</f>
        <v>ALTINSABANSPOR</v>
      </c>
      <c r="F63" s="140"/>
      <c r="G63" s="139" t="str">
        <f>B168</f>
        <v>BAY</v>
      </c>
      <c r="H63" s="140"/>
      <c r="I63" s="19"/>
      <c r="J63" s="19"/>
      <c r="K63" s="7"/>
      <c r="L63" s="7"/>
    </row>
    <row r="64" spans="1:12" s="4" customFormat="1" ht="18.75" customHeight="1">
      <c r="A64" s="145" t="s">
        <v>29</v>
      </c>
      <c r="B64" s="145"/>
      <c r="C64" s="145"/>
      <c r="D64" s="145"/>
      <c r="E64" s="145"/>
      <c r="F64" s="145"/>
      <c r="G64" s="145"/>
      <c r="H64" s="145"/>
      <c r="I64" s="145"/>
      <c r="J64" s="145"/>
      <c r="K64" s="7"/>
      <c r="L64" s="7"/>
    </row>
    <row r="65" spans="1:12" s="3" customFormat="1" ht="12.75">
      <c r="A65" s="15" t="s">
        <v>14</v>
      </c>
      <c r="B65" s="15" t="s">
        <v>15</v>
      </c>
      <c r="C65" s="15" t="s">
        <v>16</v>
      </c>
      <c r="D65" s="15" t="s">
        <v>17</v>
      </c>
      <c r="E65" s="146" t="s">
        <v>18</v>
      </c>
      <c r="F65" s="146"/>
      <c r="G65" s="146" t="s">
        <v>19</v>
      </c>
      <c r="H65" s="146"/>
      <c r="I65" s="146" t="s">
        <v>20</v>
      </c>
      <c r="J65" s="146"/>
      <c r="K65" s="9"/>
      <c r="L65" s="9"/>
    </row>
    <row r="66" spans="1:12" s="4" customFormat="1" ht="18.75" customHeight="1">
      <c r="A66" s="18">
        <v>45189</v>
      </c>
      <c r="B66" s="19" t="s">
        <v>156</v>
      </c>
      <c r="C66" s="18" t="s">
        <v>199</v>
      </c>
      <c r="D66" s="19" t="s">
        <v>137</v>
      </c>
      <c r="E66" s="144" t="str">
        <f>B161</f>
        <v>ERTUĞRULGAZİ MESKEN</v>
      </c>
      <c r="F66" s="144"/>
      <c r="G66" s="144" t="str">
        <f>B163</f>
        <v>ALTINSABANSPOR</v>
      </c>
      <c r="H66" s="144"/>
      <c r="I66" s="19">
        <v>2</v>
      </c>
      <c r="J66" s="19">
        <v>1</v>
      </c>
      <c r="K66" s="7"/>
      <c r="L66" s="7"/>
    </row>
    <row r="67" spans="1:12" s="4" customFormat="1" ht="18.75" customHeight="1">
      <c r="A67" s="18">
        <v>45189</v>
      </c>
      <c r="B67" s="19" t="s">
        <v>153</v>
      </c>
      <c r="C67" s="19" t="s">
        <v>199</v>
      </c>
      <c r="D67" s="19" t="s">
        <v>137</v>
      </c>
      <c r="E67" s="144" t="str">
        <f>B164</f>
        <v>YAVUZ SELİMSPOR</v>
      </c>
      <c r="F67" s="144"/>
      <c r="G67" s="144" t="str">
        <f>B160</f>
        <v>EMEK SPOR</v>
      </c>
      <c r="H67" s="144"/>
      <c r="I67" s="19">
        <v>2</v>
      </c>
      <c r="J67" s="19">
        <v>2</v>
      </c>
      <c r="K67" s="7"/>
      <c r="L67" s="7"/>
    </row>
    <row r="68" spans="1:12" s="4" customFormat="1" ht="18.75" customHeight="1">
      <c r="A68" s="18">
        <v>45190</v>
      </c>
      <c r="B68" s="19" t="s">
        <v>159</v>
      </c>
      <c r="C68" s="19" t="s">
        <v>178</v>
      </c>
      <c r="D68" s="19" t="s">
        <v>137</v>
      </c>
      <c r="E68" s="144" t="str">
        <f>B159</f>
        <v>ARABAYATAĞI SPOR</v>
      </c>
      <c r="F68" s="144"/>
      <c r="G68" s="144" t="str">
        <f>B165</f>
        <v>BAĞLARBAŞISPOR</v>
      </c>
      <c r="H68" s="144"/>
      <c r="I68" s="19">
        <v>4</v>
      </c>
      <c r="J68" s="19">
        <v>0</v>
      </c>
      <c r="K68" s="7"/>
      <c r="L68" s="7"/>
    </row>
    <row r="69" spans="1:12" s="4" customFormat="1" ht="18.75" customHeight="1">
      <c r="A69" s="18">
        <v>45190</v>
      </c>
      <c r="B69" s="19" t="s">
        <v>151</v>
      </c>
      <c r="C69" s="19" t="s">
        <v>178</v>
      </c>
      <c r="D69" s="19" t="s">
        <v>148</v>
      </c>
      <c r="E69" s="139" t="str">
        <f>B166</f>
        <v>İZNİKSPOR</v>
      </c>
      <c r="F69" s="140"/>
      <c r="G69" s="139" t="str">
        <f>B167</f>
        <v>KARAPINAR SPOR</v>
      </c>
      <c r="H69" s="140"/>
      <c r="I69" s="19">
        <v>4</v>
      </c>
      <c r="J69" s="19">
        <v>4</v>
      </c>
      <c r="K69" s="7"/>
      <c r="L69" s="7"/>
    </row>
    <row r="70" spans="1:12" s="4" customFormat="1" ht="18.75" customHeight="1">
      <c r="A70" s="19"/>
      <c r="B70" s="19"/>
      <c r="C70" s="19"/>
      <c r="D70" s="19"/>
      <c r="E70" s="139" t="str">
        <f>B162</f>
        <v>VATAN  SPOR</v>
      </c>
      <c r="F70" s="140"/>
      <c r="G70" s="139" t="str">
        <f>B168</f>
        <v>BAY</v>
      </c>
      <c r="H70" s="140"/>
      <c r="I70" s="19"/>
      <c r="J70" s="19"/>
      <c r="K70" s="7"/>
      <c r="L70" s="7"/>
    </row>
    <row r="71" spans="1:12" s="4" customFormat="1" ht="18.75" customHeight="1">
      <c r="A71" s="145" t="s">
        <v>30</v>
      </c>
      <c r="B71" s="145"/>
      <c r="C71" s="145"/>
      <c r="D71" s="145"/>
      <c r="E71" s="145"/>
      <c r="F71" s="145"/>
      <c r="G71" s="145"/>
      <c r="H71" s="145"/>
      <c r="I71" s="145"/>
      <c r="J71" s="145"/>
      <c r="K71" s="7"/>
      <c r="L71" s="7"/>
    </row>
    <row r="72" spans="1:12" s="3" customFormat="1" ht="12.75">
      <c r="A72" s="15" t="s">
        <v>14</v>
      </c>
      <c r="B72" s="15" t="s">
        <v>15</v>
      </c>
      <c r="C72" s="15" t="s">
        <v>16</v>
      </c>
      <c r="D72" s="15" t="s">
        <v>17</v>
      </c>
      <c r="E72" s="146" t="s">
        <v>18</v>
      </c>
      <c r="F72" s="146"/>
      <c r="G72" s="146" t="s">
        <v>19</v>
      </c>
      <c r="H72" s="146"/>
      <c r="I72" s="146" t="s">
        <v>20</v>
      </c>
      <c r="J72" s="146"/>
      <c r="K72" s="9"/>
      <c r="L72" s="9"/>
    </row>
    <row r="73" spans="1:12" s="4" customFormat="1" ht="18.75" customHeight="1">
      <c r="A73" s="18">
        <v>45193</v>
      </c>
      <c r="B73" s="19" t="s">
        <v>152</v>
      </c>
      <c r="C73" s="18" t="s">
        <v>162</v>
      </c>
      <c r="D73" s="19" t="s">
        <v>173</v>
      </c>
      <c r="E73" s="144" t="str">
        <f>B160</f>
        <v>EMEK SPOR</v>
      </c>
      <c r="F73" s="144"/>
      <c r="G73" s="144" t="str">
        <f>B162</f>
        <v>VATAN  SPOR</v>
      </c>
      <c r="H73" s="144"/>
      <c r="I73" s="19">
        <v>5</v>
      </c>
      <c r="J73" s="19">
        <v>1</v>
      </c>
      <c r="K73" s="7"/>
      <c r="L73" s="7"/>
    </row>
    <row r="74" spans="1:12" s="4" customFormat="1" ht="18.75" customHeight="1">
      <c r="A74" s="18">
        <v>45193</v>
      </c>
      <c r="B74" s="19" t="s">
        <v>163</v>
      </c>
      <c r="C74" s="18" t="s">
        <v>162</v>
      </c>
      <c r="D74" s="19" t="s">
        <v>203</v>
      </c>
      <c r="E74" s="144" t="str">
        <f>B163</f>
        <v>ALTINSABANSPOR</v>
      </c>
      <c r="F74" s="144"/>
      <c r="G74" s="144" t="str">
        <f>B159</f>
        <v>ARABAYATAĞI SPOR</v>
      </c>
      <c r="H74" s="144"/>
      <c r="I74" s="19">
        <v>1</v>
      </c>
      <c r="J74" s="19">
        <v>2</v>
      </c>
      <c r="K74" s="7"/>
      <c r="L74" s="7"/>
    </row>
    <row r="75" spans="1:12" s="4" customFormat="1" ht="18.75" customHeight="1">
      <c r="A75" s="18">
        <v>45193</v>
      </c>
      <c r="B75" s="19" t="s">
        <v>156</v>
      </c>
      <c r="C75" s="18" t="s">
        <v>162</v>
      </c>
      <c r="D75" s="19" t="s">
        <v>203</v>
      </c>
      <c r="E75" s="144" t="str">
        <f>B167</f>
        <v>KARAPINAR SPOR</v>
      </c>
      <c r="F75" s="144"/>
      <c r="G75" s="144" t="str">
        <f>B164</f>
        <v>YAVUZ SELİMSPOR</v>
      </c>
      <c r="H75" s="144"/>
      <c r="I75" s="19">
        <v>0</v>
      </c>
      <c r="J75" s="19">
        <v>2</v>
      </c>
      <c r="K75" s="7"/>
      <c r="L75" s="7"/>
    </row>
    <row r="76" spans="1:12" s="4" customFormat="1" ht="18.75" customHeight="1">
      <c r="A76" s="18">
        <v>45193</v>
      </c>
      <c r="B76" s="19" t="s">
        <v>150</v>
      </c>
      <c r="C76" s="18" t="s">
        <v>162</v>
      </c>
      <c r="D76" s="19" t="s">
        <v>203</v>
      </c>
      <c r="E76" s="139" t="str">
        <f>B165</f>
        <v>BAĞLARBAŞISPOR</v>
      </c>
      <c r="F76" s="140"/>
      <c r="G76" s="139" t="str">
        <f>B166</f>
        <v>İZNİKSPOR</v>
      </c>
      <c r="H76" s="140"/>
      <c r="I76" s="19">
        <v>4</v>
      </c>
      <c r="J76" s="19">
        <v>2</v>
      </c>
      <c r="K76" s="7"/>
      <c r="L76" s="7"/>
    </row>
    <row r="77" spans="1:12" s="4" customFormat="1" ht="18.75" customHeight="1">
      <c r="A77" s="19"/>
      <c r="B77" s="19"/>
      <c r="C77" s="19"/>
      <c r="D77" s="19"/>
      <c r="E77" s="139" t="str">
        <f>B161</f>
        <v>ERTUĞRULGAZİ MESKEN</v>
      </c>
      <c r="F77" s="140"/>
      <c r="G77" s="139" t="str">
        <f>B168</f>
        <v>BAY</v>
      </c>
      <c r="H77" s="140"/>
      <c r="I77" s="19"/>
      <c r="J77" s="19"/>
      <c r="K77" s="7"/>
      <c r="L77" s="7"/>
    </row>
    <row r="78" spans="1:12" s="4" customFormat="1" ht="18.75" customHeight="1">
      <c r="A78" s="145" t="s">
        <v>31</v>
      </c>
      <c r="B78" s="145"/>
      <c r="C78" s="145"/>
      <c r="D78" s="145"/>
      <c r="E78" s="145"/>
      <c r="F78" s="145"/>
      <c r="G78" s="145"/>
      <c r="H78" s="145"/>
      <c r="I78" s="145"/>
      <c r="J78" s="145"/>
      <c r="K78" s="7"/>
      <c r="L78" s="7"/>
    </row>
    <row r="79" spans="1:12" s="3" customFormat="1" ht="12.75">
      <c r="A79" s="15" t="s">
        <v>14</v>
      </c>
      <c r="B79" s="15" t="s">
        <v>15</v>
      </c>
      <c r="C79" s="15" t="s">
        <v>16</v>
      </c>
      <c r="D79" s="15" t="s">
        <v>17</v>
      </c>
      <c r="E79" s="146" t="s">
        <v>18</v>
      </c>
      <c r="F79" s="146"/>
      <c r="G79" s="146" t="s">
        <v>19</v>
      </c>
      <c r="H79" s="146"/>
      <c r="I79" s="146" t="s">
        <v>20</v>
      </c>
      <c r="J79" s="146"/>
      <c r="K79" s="9"/>
      <c r="L79" s="9"/>
    </row>
    <row r="80" spans="1:12" s="4" customFormat="1" ht="18.75" customHeight="1">
      <c r="A80" s="18">
        <v>45195</v>
      </c>
      <c r="B80" s="19" t="s">
        <v>140</v>
      </c>
      <c r="C80" s="18" t="s">
        <v>160</v>
      </c>
      <c r="D80" s="19" t="s">
        <v>203</v>
      </c>
      <c r="E80" s="144" t="str">
        <f>B159</f>
        <v>ARABAYATAĞI SPOR</v>
      </c>
      <c r="F80" s="144"/>
      <c r="G80" s="144" t="str">
        <f>B161</f>
        <v>ERTUĞRULGAZİ MESKEN</v>
      </c>
      <c r="H80" s="144"/>
      <c r="I80" s="19">
        <v>3</v>
      </c>
      <c r="J80" s="19">
        <v>1</v>
      </c>
      <c r="K80" s="7"/>
      <c r="L80" s="7"/>
    </row>
    <row r="81" spans="1:12" s="4" customFormat="1" ht="18.75" customHeight="1">
      <c r="A81" s="18">
        <v>45195</v>
      </c>
      <c r="B81" s="19" t="s">
        <v>154</v>
      </c>
      <c r="C81" s="18" t="s">
        <v>160</v>
      </c>
      <c r="D81" s="19" t="s">
        <v>203</v>
      </c>
      <c r="E81" s="144" t="str">
        <f>B162</f>
        <v>VATAN  SPOR</v>
      </c>
      <c r="F81" s="144"/>
      <c r="G81" s="144" t="str">
        <f>B167</f>
        <v>KARAPINAR SPOR</v>
      </c>
      <c r="H81" s="144"/>
      <c r="I81" s="19">
        <v>3</v>
      </c>
      <c r="J81" s="19">
        <v>1</v>
      </c>
      <c r="K81" s="7"/>
      <c r="L81" s="7"/>
    </row>
    <row r="82" spans="1:12" s="4" customFormat="1" ht="18.75" customHeight="1">
      <c r="A82" s="18">
        <v>45195</v>
      </c>
      <c r="B82" s="19" t="s">
        <v>151</v>
      </c>
      <c r="C82" s="18" t="s">
        <v>160</v>
      </c>
      <c r="D82" s="19" t="s">
        <v>148</v>
      </c>
      <c r="E82" s="144" t="str">
        <f>B166</f>
        <v>İZNİKSPOR</v>
      </c>
      <c r="F82" s="144"/>
      <c r="G82" s="144" t="str">
        <f>B163</f>
        <v>ALTINSABANSPOR</v>
      </c>
      <c r="H82" s="144"/>
      <c r="I82" s="19">
        <v>3</v>
      </c>
      <c r="J82" s="19">
        <v>5</v>
      </c>
      <c r="K82" s="7"/>
      <c r="L82" s="7"/>
    </row>
    <row r="83" spans="1:12" s="4" customFormat="1" ht="18.75" customHeight="1">
      <c r="A83" s="18">
        <v>45195</v>
      </c>
      <c r="B83" s="19" t="s">
        <v>153</v>
      </c>
      <c r="C83" s="18" t="s">
        <v>160</v>
      </c>
      <c r="D83" s="19" t="s">
        <v>203</v>
      </c>
      <c r="E83" s="139" t="str">
        <f>B164</f>
        <v>YAVUZ SELİMSPOR</v>
      </c>
      <c r="F83" s="140"/>
      <c r="G83" s="139" t="str">
        <f>B165</f>
        <v>BAĞLARBAŞISPOR</v>
      </c>
      <c r="H83" s="140"/>
      <c r="I83" s="19">
        <v>2</v>
      </c>
      <c r="J83" s="19">
        <v>5</v>
      </c>
      <c r="K83" s="7"/>
      <c r="L83" s="7"/>
    </row>
    <row r="84" spans="1:12" s="4" customFormat="1" ht="18.75" customHeight="1">
      <c r="A84" s="19"/>
      <c r="B84" s="19"/>
      <c r="C84" s="19"/>
      <c r="D84" s="19"/>
      <c r="E84" s="139" t="str">
        <f>B160</f>
        <v>EMEK SPOR</v>
      </c>
      <c r="F84" s="140"/>
      <c r="G84" s="139" t="str">
        <f>B168</f>
        <v>BAY</v>
      </c>
      <c r="H84" s="140"/>
      <c r="I84" s="19"/>
      <c r="J84" s="19"/>
      <c r="K84" s="7"/>
      <c r="L84" s="7"/>
    </row>
    <row r="85" spans="1:12" s="4" customFormat="1" ht="18.75" customHeight="1">
      <c r="A85" s="145" t="s">
        <v>32</v>
      </c>
      <c r="B85" s="145"/>
      <c r="C85" s="145"/>
      <c r="D85" s="145"/>
      <c r="E85" s="145"/>
      <c r="F85" s="145"/>
      <c r="G85" s="145"/>
      <c r="H85" s="145"/>
      <c r="I85" s="145"/>
      <c r="J85" s="145"/>
      <c r="K85" s="7"/>
      <c r="L85" s="7"/>
    </row>
    <row r="86" spans="1:12" s="3" customFormat="1" ht="12.75">
      <c r="A86" s="15" t="s">
        <v>14</v>
      </c>
      <c r="B86" s="15" t="s">
        <v>15</v>
      </c>
      <c r="C86" s="15" t="s">
        <v>16</v>
      </c>
      <c r="D86" s="15" t="s">
        <v>17</v>
      </c>
      <c r="E86" s="146" t="s">
        <v>18</v>
      </c>
      <c r="F86" s="146"/>
      <c r="G86" s="146" t="s">
        <v>19</v>
      </c>
      <c r="H86" s="146"/>
      <c r="I86" s="146" t="s">
        <v>20</v>
      </c>
      <c r="J86" s="146"/>
      <c r="K86" s="9"/>
      <c r="L86" s="9"/>
    </row>
    <row r="87" spans="1:12" s="4" customFormat="1" ht="18.75" customHeight="1">
      <c r="A87" s="18">
        <v>45197</v>
      </c>
      <c r="B87" s="19" t="s">
        <v>156</v>
      </c>
      <c r="C87" s="18" t="s">
        <v>178</v>
      </c>
      <c r="D87" s="19" t="s">
        <v>203</v>
      </c>
      <c r="E87" s="144" t="str">
        <f>B167</f>
        <v>KARAPINAR SPOR</v>
      </c>
      <c r="F87" s="144"/>
      <c r="G87" s="144" t="str">
        <f>B160</f>
        <v>EMEK SPOR</v>
      </c>
      <c r="H87" s="144"/>
      <c r="I87" s="19">
        <v>2</v>
      </c>
      <c r="J87" s="19">
        <v>3</v>
      </c>
      <c r="K87" s="7"/>
      <c r="L87" s="7"/>
    </row>
    <row r="88" spans="1:12" s="4" customFormat="1" ht="18.75" customHeight="1">
      <c r="A88" s="18">
        <v>45197</v>
      </c>
      <c r="B88" s="19" t="s">
        <v>156</v>
      </c>
      <c r="C88" s="18" t="s">
        <v>178</v>
      </c>
      <c r="D88" s="19" t="s">
        <v>173</v>
      </c>
      <c r="E88" s="144" t="str">
        <f>B161</f>
        <v>ERTUĞRULGAZİ MESKEN</v>
      </c>
      <c r="F88" s="144"/>
      <c r="G88" s="144" t="str">
        <f>B166</f>
        <v>İZNİKSPOR</v>
      </c>
      <c r="H88" s="144"/>
      <c r="I88" s="19">
        <v>1</v>
      </c>
      <c r="J88" s="19">
        <v>2</v>
      </c>
      <c r="K88" s="7"/>
      <c r="L88" s="7"/>
    </row>
    <row r="89" spans="1:12" s="4" customFormat="1" ht="18.75" customHeight="1">
      <c r="A89" s="18">
        <v>45197</v>
      </c>
      <c r="B89" s="19" t="s">
        <v>150</v>
      </c>
      <c r="C89" s="18" t="s">
        <v>178</v>
      </c>
      <c r="D89" s="19" t="s">
        <v>203</v>
      </c>
      <c r="E89" s="144" t="str">
        <f>B165</f>
        <v>BAĞLARBAŞISPOR</v>
      </c>
      <c r="F89" s="144"/>
      <c r="G89" s="144" t="str">
        <f>B162</f>
        <v>VATAN  SPOR</v>
      </c>
      <c r="H89" s="144"/>
      <c r="I89" s="19">
        <v>9</v>
      </c>
      <c r="J89" s="19">
        <v>0</v>
      </c>
      <c r="K89" s="7"/>
      <c r="L89" s="7"/>
    </row>
    <row r="90" spans="1:12" s="4" customFormat="1" ht="18.75" customHeight="1">
      <c r="A90" s="18">
        <v>45197</v>
      </c>
      <c r="B90" s="19" t="s">
        <v>140</v>
      </c>
      <c r="C90" s="18" t="s">
        <v>178</v>
      </c>
      <c r="D90" s="19" t="s">
        <v>203</v>
      </c>
      <c r="E90" s="139" t="str">
        <f>B163</f>
        <v>ALTINSABANSPOR</v>
      </c>
      <c r="F90" s="140"/>
      <c r="G90" s="139" t="str">
        <f>B164</f>
        <v>YAVUZ SELİMSPOR</v>
      </c>
      <c r="H90" s="140"/>
      <c r="I90" s="19">
        <v>9</v>
      </c>
      <c r="J90" s="19">
        <v>0</v>
      </c>
      <c r="K90" s="7"/>
      <c r="L90" s="7"/>
    </row>
    <row r="91" spans="1:12" s="4" customFormat="1" ht="18.75" customHeight="1">
      <c r="A91" s="19"/>
      <c r="B91" s="19"/>
      <c r="C91" s="19"/>
      <c r="D91" s="19"/>
      <c r="E91" s="139" t="str">
        <f>B159</f>
        <v>ARABAYATAĞI SPOR</v>
      </c>
      <c r="F91" s="140"/>
      <c r="G91" s="139" t="str">
        <f>B168</f>
        <v>BAY</v>
      </c>
      <c r="H91" s="140"/>
      <c r="I91" s="19"/>
      <c r="J91" s="19"/>
      <c r="K91" s="7"/>
      <c r="L91" s="7"/>
    </row>
    <row r="92" spans="1:12" s="4" customFormat="1" ht="18.75" customHeight="1">
      <c r="A92" s="147" t="s">
        <v>23</v>
      </c>
      <c r="B92" s="147"/>
      <c r="C92" s="147"/>
      <c r="D92" s="147"/>
      <c r="E92" s="147"/>
      <c r="F92" s="147"/>
      <c r="G92" s="147"/>
      <c r="H92" s="147"/>
      <c r="I92" s="147"/>
      <c r="J92" s="147"/>
      <c r="K92" s="7"/>
      <c r="L92" s="7"/>
    </row>
    <row r="93" spans="1:12" s="4" customFormat="1" ht="18.75" customHeight="1">
      <c r="A93" s="145" t="s">
        <v>33</v>
      </c>
      <c r="B93" s="145"/>
      <c r="C93" s="145"/>
      <c r="D93" s="145"/>
      <c r="E93" s="145"/>
      <c r="F93" s="145"/>
      <c r="G93" s="145"/>
      <c r="H93" s="145"/>
      <c r="I93" s="145"/>
      <c r="J93" s="145"/>
      <c r="K93" s="7"/>
      <c r="L93" s="7"/>
    </row>
    <row r="94" spans="1:12" s="3" customFormat="1" ht="12.75">
      <c r="A94" s="15" t="s">
        <v>14</v>
      </c>
      <c r="B94" s="15" t="s">
        <v>15</v>
      </c>
      <c r="C94" s="15" t="s">
        <v>16</v>
      </c>
      <c r="D94" s="15" t="s">
        <v>17</v>
      </c>
      <c r="E94" s="146" t="s">
        <v>18</v>
      </c>
      <c r="F94" s="146"/>
      <c r="G94" s="146" t="s">
        <v>19</v>
      </c>
      <c r="H94" s="146"/>
      <c r="I94" s="146" t="s">
        <v>20</v>
      </c>
      <c r="J94" s="146"/>
      <c r="K94" s="9"/>
      <c r="L94" s="9"/>
    </row>
    <row r="95" spans="1:12" s="4" customFormat="1" ht="18.75" customHeight="1">
      <c r="A95" s="18">
        <v>45200</v>
      </c>
      <c r="B95" s="19" t="s">
        <v>140</v>
      </c>
      <c r="C95" s="18" t="s">
        <v>162</v>
      </c>
      <c r="D95" s="19" t="s">
        <v>203</v>
      </c>
      <c r="E95" s="144" t="str">
        <f>E91</f>
        <v>ARABAYATAĞI SPOR</v>
      </c>
      <c r="F95" s="144"/>
      <c r="G95" s="144" t="str">
        <f>G88</f>
        <v>İZNİKSPOR</v>
      </c>
      <c r="H95" s="144"/>
      <c r="I95" s="19">
        <v>16</v>
      </c>
      <c r="J95" s="19">
        <v>0</v>
      </c>
      <c r="K95" s="7"/>
      <c r="L95" s="7"/>
    </row>
    <row r="96" spans="1:12" s="4" customFormat="1" ht="18.75" customHeight="1">
      <c r="A96" s="18">
        <v>45200</v>
      </c>
      <c r="B96" s="19" t="s">
        <v>150</v>
      </c>
      <c r="C96" s="18" t="s">
        <v>162</v>
      </c>
      <c r="D96" s="19" t="s">
        <v>177</v>
      </c>
      <c r="E96" s="144" t="str">
        <f>E89</f>
        <v>BAĞLARBAŞISPOR</v>
      </c>
      <c r="F96" s="144"/>
      <c r="G96" s="144" t="str">
        <f>G87</f>
        <v>EMEK SPOR</v>
      </c>
      <c r="H96" s="144"/>
      <c r="I96" s="19">
        <v>1</v>
      </c>
      <c r="J96" s="19">
        <v>2</v>
      </c>
      <c r="K96" s="7"/>
      <c r="L96" s="7"/>
    </row>
    <row r="97" spans="1:12" s="4" customFormat="1" ht="18.75" customHeight="1">
      <c r="A97" s="18">
        <v>45200</v>
      </c>
      <c r="B97" s="19" t="s">
        <v>156</v>
      </c>
      <c r="C97" s="18" t="s">
        <v>162</v>
      </c>
      <c r="D97" s="19" t="s">
        <v>203</v>
      </c>
      <c r="E97" s="144" t="str">
        <f>E88</f>
        <v>ERTUĞRULGAZİ MESKEN</v>
      </c>
      <c r="F97" s="144"/>
      <c r="G97" s="144" t="str">
        <f>G90</f>
        <v>YAVUZ SELİMSPOR</v>
      </c>
      <c r="H97" s="144"/>
      <c r="I97" s="19">
        <v>2</v>
      </c>
      <c r="J97" s="19">
        <v>4</v>
      </c>
      <c r="K97" s="7"/>
      <c r="L97" s="7"/>
    </row>
    <row r="98" spans="1:12" s="4" customFormat="1" ht="18.75" customHeight="1">
      <c r="A98" s="18">
        <v>45200</v>
      </c>
      <c r="B98" s="19" t="s">
        <v>163</v>
      </c>
      <c r="C98" s="18" t="s">
        <v>162</v>
      </c>
      <c r="D98" s="19" t="s">
        <v>203</v>
      </c>
      <c r="E98" s="139" t="str">
        <f>E90</f>
        <v>ALTINSABANSPOR</v>
      </c>
      <c r="F98" s="140"/>
      <c r="G98" s="139" t="str">
        <f>G89</f>
        <v>VATAN  SPOR</v>
      </c>
      <c r="H98" s="140"/>
      <c r="I98" s="19">
        <v>2</v>
      </c>
      <c r="J98" s="19">
        <v>0</v>
      </c>
      <c r="K98" s="7"/>
      <c r="L98" s="7"/>
    </row>
    <row r="99" spans="1:12" s="4" customFormat="1" ht="18.75" customHeight="1">
      <c r="A99" s="19"/>
      <c r="B99" s="19"/>
      <c r="C99" s="19"/>
      <c r="D99" s="19"/>
      <c r="E99" s="139" t="str">
        <f>G91</f>
        <v>BAY</v>
      </c>
      <c r="F99" s="140"/>
      <c r="G99" s="139" t="str">
        <f>E87</f>
        <v>KARAPINAR SPOR</v>
      </c>
      <c r="H99" s="140"/>
      <c r="I99" s="19"/>
      <c r="J99" s="19"/>
      <c r="K99" s="7"/>
      <c r="L99" s="7"/>
    </row>
    <row r="100" spans="1:12" s="4" customFormat="1" ht="18.75" customHeight="1">
      <c r="A100" s="145" t="s">
        <v>34</v>
      </c>
      <c r="B100" s="145"/>
      <c r="C100" s="145"/>
      <c r="D100" s="145"/>
      <c r="E100" s="145"/>
      <c r="F100" s="145"/>
      <c r="G100" s="145"/>
      <c r="H100" s="145"/>
      <c r="I100" s="145"/>
      <c r="J100" s="145"/>
      <c r="K100" s="7"/>
      <c r="L100" s="7"/>
    </row>
    <row r="101" spans="1:12" s="3" customFormat="1" ht="12.75">
      <c r="A101" s="15" t="s">
        <v>14</v>
      </c>
      <c r="B101" s="15" t="s">
        <v>15</v>
      </c>
      <c r="C101" s="15" t="s">
        <v>16</v>
      </c>
      <c r="D101" s="15" t="s">
        <v>17</v>
      </c>
      <c r="E101" s="146" t="s">
        <v>18</v>
      </c>
      <c r="F101" s="146"/>
      <c r="G101" s="146" t="s">
        <v>19</v>
      </c>
      <c r="H101" s="146"/>
      <c r="I101" s="146" t="s">
        <v>20</v>
      </c>
      <c r="J101" s="146"/>
      <c r="K101" s="9"/>
      <c r="L101" s="9"/>
    </row>
    <row r="102" spans="1:12" s="4" customFormat="1" ht="18.75" customHeight="1">
      <c r="A102" s="18">
        <v>45203</v>
      </c>
      <c r="B102" s="19" t="s">
        <v>159</v>
      </c>
      <c r="C102" s="18" t="s">
        <v>199</v>
      </c>
      <c r="D102" s="19" t="s">
        <v>203</v>
      </c>
      <c r="E102" s="144" t="str">
        <f>G99</f>
        <v>KARAPINAR SPOR</v>
      </c>
      <c r="F102" s="144"/>
      <c r="G102" s="144" t="str">
        <f>E96</f>
        <v>BAĞLARBAŞISPOR</v>
      </c>
      <c r="H102" s="144"/>
      <c r="I102" s="19">
        <v>2</v>
      </c>
      <c r="J102" s="19">
        <v>2</v>
      </c>
      <c r="K102" s="7"/>
      <c r="L102" s="7"/>
    </row>
    <row r="103" spans="1:12" s="4" customFormat="1" ht="18.75" customHeight="1">
      <c r="A103" s="18">
        <v>45203</v>
      </c>
      <c r="B103" s="19" t="s">
        <v>153</v>
      </c>
      <c r="C103" s="18" t="s">
        <v>199</v>
      </c>
      <c r="D103" s="19" t="s">
        <v>203</v>
      </c>
      <c r="E103" s="144" t="str">
        <f>G97</f>
        <v>YAVUZ SELİMSPOR</v>
      </c>
      <c r="F103" s="144"/>
      <c r="G103" s="144" t="str">
        <f>E95</f>
        <v>ARABAYATAĞI SPOR</v>
      </c>
      <c r="H103" s="144"/>
      <c r="I103" s="19">
        <v>0</v>
      </c>
      <c r="J103" s="19">
        <v>5</v>
      </c>
      <c r="K103" s="7"/>
      <c r="L103" s="7"/>
    </row>
    <row r="104" spans="1:12" s="4" customFormat="1" ht="18.75" customHeight="1">
      <c r="A104" s="18">
        <v>45204</v>
      </c>
      <c r="B104" s="19" t="s">
        <v>152</v>
      </c>
      <c r="C104" s="18" t="s">
        <v>178</v>
      </c>
      <c r="D104" s="19" t="s">
        <v>203</v>
      </c>
      <c r="E104" s="144" t="str">
        <f>G96</f>
        <v>EMEK SPOR</v>
      </c>
      <c r="F104" s="144"/>
      <c r="G104" s="144" t="str">
        <f>E98</f>
        <v>ALTINSABANSPOR</v>
      </c>
      <c r="H104" s="144"/>
      <c r="I104" s="19">
        <v>1</v>
      </c>
      <c r="J104" s="19">
        <v>1</v>
      </c>
      <c r="K104" s="7"/>
      <c r="L104" s="7"/>
    </row>
    <row r="105" spans="1:12" s="4" customFormat="1" ht="18.75" customHeight="1">
      <c r="A105" s="18">
        <v>45203</v>
      </c>
      <c r="B105" s="19" t="s">
        <v>154</v>
      </c>
      <c r="C105" s="18" t="s">
        <v>199</v>
      </c>
      <c r="D105" s="19" t="s">
        <v>203</v>
      </c>
      <c r="E105" s="144" t="str">
        <f>G98</f>
        <v>VATAN  SPOR</v>
      </c>
      <c r="F105" s="144"/>
      <c r="G105" s="144" t="str">
        <f>E97</f>
        <v>ERTUĞRULGAZİ MESKEN</v>
      </c>
      <c r="H105" s="144"/>
      <c r="I105" s="19">
        <v>3</v>
      </c>
      <c r="J105" s="19">
        <v>4</v>
      </c>
      <c r="K105" s="7"/>
      <c r="L105" s="7"/>
    </row>
    <row r="106" spans="1:12" s="4" customFormat="1" ht="18.75" customHeight="1">
      <c r="A106" s="19"/>
      <c r="B106" s="19"/>
      <c r="C106" s="19"/>
      <c r="D106" s="19"/>
      <c r="E106" s="139" t="str">
        <f>E99</f>
        <v>BAY</v>
      </c>
      <c r="F106" s="140"/>
      <c r="G106" s="139" t="str">
        <f>G95</f>
        <v>İZNİKSPOR</v>
      </c>
      <c r="H106" s="140"/>
      <c r="I106" s="19"/>
      <c r="J106" s="19"/>
      <c r="K106" s="7"/>
      <c r="L106" s="7"/>
    </row>
    <row r="107" spans="1:12" s="4" customFormat="1" ht="18.75" customHeight="1">
      <c r="A107" s="145" t="s">
        <v>35</v>
      </c>
      <c r="B107" s="145"/>
      <c r="C107" s="145"/>
      <c r="D107" s="145"/>
      <c r="E107" s="145"/>
      <c r="F107" s="145"/>
      <c r="G107" s="145"/>
      <c r="H107" s="145"/>
      <c r="I107" s="145"/>
      <c r="J107" s="145"/>
      <c r="K107" s="7"/>
      <c r="L107" s="7"/>
    </row>
    <row r="108" spans="1:12" s="3" customFormat="1" ht="12.75">
      <c r="A108" s="15" t="s">
        <v>14</v>
      </c>
      <c r="B108" s="15" t="s">
        <v>15</v>
      </c>
      <c r="C108" s="15" t="s">
        <v>16</v>
      </c>
      <c r="D108" s="15" t="s">
        <v>17</v>
      </c>
      <c r="E108" s="146" t="s">
        <v>18</v>
      </c>
      <c r="F108" s="146"/>
      <c r="G108" s="146" t="s">
        <v>19</v>
      </c>
      <c r="H108" s="146"/>
      <c r="I108" s="146" t="s">
        <v>20</v>
      </c>
      <c r="J108" s="146"/>
      <c r="K108" s="9"/>
      <c r="L108" s="9"/>
    </row>
    <row r="109" spans="1:12" s="4" customFormat="1" ht="18.75" customHeight="1">
      <c r="A109" s="18">
        <v>45206</v>
      </c>
      <c r="B109" s="19" t="s">
        <v>151</v>
      </c>
      <c r="C109" s="18" t="s">
        <v>136</v>
      </c>
      <c r="D109" s="124" t="s">
        <v>205</v>
      </c>
      <c r="E109" s="144" t="str">
        <f>G106</f>
        <v>İZNİKSPOR</v>
      </c>
      <c r="F109" s="144"/>
      <c r="G109" s="144" t="str">
        <f>E103</f>
        <v>YAVUZ SELİMSPOR</v>
      </c>
      <c r="H109" s="144"/>
      <c r="I109" s="19">
        <v>2</v>
      </c>
      <c r="J109" s="19">
        <v>2</v>
      </c>
      <c r="K109" s="7"/>
      <c r="L109" s="7"/>
    </row>
    <row r="110" spans="1:12" s="4" customFormat="1" ht="18.75" customHeight="1">
      <c r="A110" s="18">
        <v>45206</v>
      </c>
      <c r="B110" s="19" t="s">
        <v>163</v>
      </c>
      <c r="C110" s="18" t="s">
        <v>136</v>
      </c>
      <c r="D110" s="124" t="s">
        <v>203</v>
      </c>
      <c r="E110" s="144" t="str">
        <f>G104</f>
        <v>ALTINSABANSPOR</v>
      </c>
      <c r="F110" s="144"/>
      <c r="G110" s="144" t="str">
        <f>E102</f>
        <v>KARAPINAR SPOR</v>
      </c>
      <c r="H110" s="144"/>
      <c r="I110" s="19">
        <v>2</v>
      </c>
      <c r="J110" s="19">
        <v>1</v>
      </c>
      <c r="K110" s="7"/>
      <c r="L110" s="7"/>
    </row>
    <row r="111" spans="1:12" s="4" customFormat="1" ht="18.75" customHeight="1">
      <c r="A111" s="18">
        <v>45206</v>
      </c>
      <c r="B111" s="19" t="s">
        <v>140</v>
      </c>
      <c r="C111" s="18" t="s">
        <v>136</v>
      </c>
      <c r="D111" s="124" t="s">
        <v>203</v>
      </c>
      <c r="E111" s="144" t="str">
        <f>G103</f>
        <v>ARABAYATAĞI SPOR</v>
      </c>
      <c r="F111" s="144"/>
      <c r="G111" s="144" t="str">
        <f>E105</f>
        <v>VATAN  SPOR</v>
      </c>
      <c r="H111" s="144"/>
      <c r="I111" s="19">
        <v>3</v>
      </c>
      <c r="J111" s="19">
        <v>0</v>
      </c>
      <c r="K111" s="7"/>
      <c r="L111" s="7"/>
    </row>
    <row r="112" spans="1:12" s="4" customFormat="1" ht="18.75" customHeight="1">
      <c r="A112" s="18">
        <v>45206</v>
      </c>
      <c r="B112" s="19" t="s">
        <v>156</v>
      </c>
      <c r="C112" s="18" t="s">
        <v>136</v>
      </c>
      <c r="D112" s="124" t="s">
        <v>205</v>
      </c>
      <c r="E112" s="144" t="str">
        <f>G105</f>
        <v>ERTUĞRULGAZİ MESKEN</v>
      </c>
      <c r="F112" s="144"/>
      <c r="G112" s="144" t="str">
        <f>E104</f>
        <v>EMEK SPOR</v>
      </c>
      <c r="H112" s="144"/>
      <c r="I112" s="19">
        <v>0</v>
      </c>
      <c r="J112" s="19">
        <v>6</v>
      </c>
      <c r="K112" s="7"/>
      <c r="L112" s="7"/>
    </row>
    <row r="113" spans="1:12" s="4" customFormat="1" ht="18.75" customHeight="1">
      <c r="A113" s="19"/>
      <c r="B113" s="19"/>
      <c r="C113" s="19"/>
      <c r="D113" s="124"/>
      <c r="E113" s="139" t="str">
        <f>E106</f>
        <v>BAY</v>
      </c>
      <c r="F113" s="140"/>
      <c r="G113" s="139" t="str">
        <f>G102</f>
        <v>BAĞLARBAŞISPOR</v>
      </c>
      <c r="H113" s="140"/>
      <c r="I113" s="19"/>
      <c r="J113" s="19"/>
      <c r="K113" s="7"/>
      <c r="L113" s="7"/>
    </row>
    <row r="114" spans="1:12" s="4" customFormat="1" ht="18.75" customHeight="1">
      <c r="A114" s="145" t="s">
        <v>36</v>
      </c>
      <c r="B114" s="145"/>
      <c r="C114" s="145"/>
      <c r="D114" s="145"/>
      <c r="E114" s="145"/>
      <c r="F114" s="145"/>
      <c r="G114" s="145"/>
      <c r="H114" s="145"/>
      <c r="I114" s="145"/>
      <c r="J114" s="145"/>
      <c r="K114" s="7"/>
      <c r="L114" s="7"/>
    </row>
    <row r="115" spans="1:12" s="3" customFormat="1" ht="12.75">
      <c r="A115" s="15" t="s">
        <v>14</v>
      </c>
      <c r="B115" s="15" t="s">
        <v>15</v>
      </c>
      <c r="C115" s="15" t="s">
        <v>16</v>
      </c>
      <c r="D115" s="15" t="s">
        <v>17</v>
      </c>
      <c r="E115" s="146" t="s">
        <v>18</v>
      </c>
      <c r="F115" s="146"/>
      <c r="G115" s="146" t="s">
        <v>19</v>
      </c>
      <c r="H115" s="146"/>
      <c r="I115" s="146" t="s">
        <v>20</v>
      </c>
      <c r="J115" s="146"/>
      <c r="K115" s="9"/>
      <c r="L115" s="9"/>
    </row>
    <row r="116" spans="1:12" s="4" customFormat="1" ht="18.75" customHeight="1">
      <c r="A116" s="18">
        <v>45209</v>
      </c>
      <c r="B116" s="19" t="s">
        <v>150</v>
      </c>
      <c r="C116" s="18" t="s">
        <v>160</v>
      </c>
      <c r="D116" s="19" t="s">
        <v>203</v>
      </c>
      <c r="E116" s="144" t="str">
        <f>G113</f>
        <v>BAĞLARBAŞISPOR</v>
      </c>
      <c r="F116" s="144"/>
      <c r="G116" s="144" t="str">
        <f>E110</f>
        <v>ALTINSABANSPOR</v>
      </c>
      <c r="H116" s="144"/>
      <c r="I116" s="19">
        <v>1</v>
      </c>
      <c r="J116" s="19">
        <v>1</v>
      </c>
      <c r="K116" s="7"/>
      <c r="L116" s="7"/>
    </row>
    <row r="117" spans="1:12" s="4" customFormat="1" ht="18.75" customHeight="1">
      <c r="A117" s="18">
        <v>45209</v>
      </c>
      <c r="B117" s="19" t="s">
        <v>154</v>
      </c>
      <c r="C117" s="18" t="s">
        <v>160</v>
      </c>
      <c r="D117" s="19" t="s">
        <v>148</v>
      </c>
      <c r="E117" s="144" t="str">
        <f>G111</f>
        <v>VATAN  SPOR</v>
      </c>
      <c r="F117" s="144"/>
      <c r="G117" s="144" t="str">
        <f>E109</f>
        <v>İZNİKSPOR</v>
      </c>
      <c r="H117" s="144"/>
      <c r="I117" s="19">
        <v>1</v>
      </c>
      <c r="J117" s="19">
        <v>1</v>
      </c>
      <c r="K117" s="7"/>
      <c r="L117" s="7"/>
    </row>
    <row r="118" spans="1:12" s="4" customFormat="1" ht="18.75" customHeight="1">
      <c r="A118" s="18">
        <v>45209</v>
      </c>
      <c r="B118" s="19" t="s">
        <v>159</v>
      </c>
      <c r="C118" s="18" t="s">
        <v>160</v>
      </c>
      <c r="D118" s="19" t="s">
        <v>203</v>
      </c>
      <c r="E118" s="144" t="str">
        <f>G110</f>
        <v>KARAPINAR SPOR</v>
      </c>
      <c r="F118" s="144"/>
      <c r="G118" s="144" t="str">
        <f>E112</f>
        <v>ERTUĞRULGAZİ MESKEN</v>
      </c>
      <c r="H118" s="144"/>
      <c r="I118" s="19">
        <v>1</v>
      </c>
      <c r="J118" s="19">
        <v>3</v>
      </c>
      <c r="K118" s="7"/>
      <c r="L118" s="7"/>
    </row>
    <row r="119" spans="1:12" s="4" customFormat="1" ht="18.75" customHeight="1">
      <c r="A119" s="18">
        <v>45209</v>
      </c>
      <c r="B119" s="19" t="s">
        <v>152</v>
      </c>
      <c r="C119" s="18" t="s">
        <v>160</v>
      </c>
      <c r="D119" s="19" t="s">
        <v>164</v>
      </c>
      <c r="E119" s="139" t="str">
        <f>G112</f>
        <v>EMEK SPOR</v>
      </c>
      <c r="F119" s="140"/>
      <c r="G119" s="139" t="str">
        <f>E111</f>
        <v>ARABAYATAĞI SPOR</v>
      </c>
      <c r="H119" s="140"/>
      <c r="I119" s="19">
        <v>2</v>
      </c>
      <c r="J119" s="19">
        <v>1</v>
      </c>
      <c r="K119" s="7"/>
      <c r="L119" s="7"/>
    </row>
    <row r="120" spans="1:12" s="4" customFormat="1" ht="18.75" customHeight="1">
      <c r="A120" s="19"/>
      <c r="B120" s="19"/>
      <c r="C120" s="19"/>
      <c r="D120" s="19"/>
      <c r="E120" s="139" t="str">
        <f>E113</f>
        <v>BAY</v>
      </c>
      <c r="F120" s="140"/>
      <c r="G120" s="139" t="str">
        <f>G109</f>
        <v>YAVUZ SELİMSPOR</v>
      </c>
      <c r="H120" s="140"/>
      <c r="I120" s="19"/>
      <c r="J120" s="19"/>
      <c r="K120" s="7"/>
      <c r="L120" s="7"/>
    </row>
    <row r="121" spans="1:12" s="4" customFormat="1" ht="18.75" customHeight="1">
      <c r="A121" s="145" t="s">
        <v>37</v>
      </c>
      <c r="B121" s="145"/>
      <c r="C121" s="145"/>
      <c r="D121" s="145"/>
      <c r="E121" s="145"/>
      <c r="F121" s="145"/>
      <c r="G121" s="145"/>
      <c r="H121" s="145"/>
      <c r="I121" s="145"/>
      <c r="J121" s="145"/>
      <c r="K121" s="7"/>
      <c r="L121" s="7"/>
    </row>
    <row r="122" spans="1:12" s="3" customFormat="1" ht="12.75">
      <c r="A122" s="15" t="s">
        <v>14</v>
      </c>
      <c r="B122" s="15" t="s">
        <v>15</v>
      </c>
      <c r="C122" s="15" t="s">
        <v>16</v>
      </c>
      <c r="D122" s="15" t="s">
        <v>17</v>
      </c>
      <c r="E122" s="146" t="s">
        <v>18</v>
      </c>
      <c r="F122" s="146"/>
      <c r="G122" s="146" t="s">
        <v>19</v>
      </c>
      <c r="H122" s="146"/>
      <c r="I122" s="146" t="s">
        <v>20</v>
      </c>
      <c r="J122" s="146"/>
      <c r="K122" s="9"/>
      <c r="L122" s="9"/>
    </row>
    <row r="123" spans="1:12" s="4" customFormat="1" ht="18.75" customHeight="1">
      <c r="A123" s="18">
        <v>45217</v>
      </c>
      <c r="B123" s="19" t="s">
        <v>153</v>
      </c>
      <c r="C123" s="18" t="s">
        <v>199</v>
      </c>
      <c r="D123" s="19" t="s">
        <v>148</v>
      </c>
      <c r="E123" s="144" t="str">
        <f>G120</f>
        <v>YAVUZ SELİMSPOR</v>
      </c>
      <c r="F123" s="144"/>
      <c r="G123" s="144" t="str">
        <f>E117</f>
        <v>VATAN  SPOR</v>
      </c>
      <c r="H123" s="144"/>
      <c r="I123" s="19">
        <v>5</v>
      </c>
      <c r="J123" s="19">
        <v>1</v>
      </c>
      <c r="K123" s="7"/>
      <c r="L123" s="7"/>
    </row>
    <row r="124" spans="1:12" s="4" customFormat="1" ht="18.75" customHeight="1">
      <c r="A124" s="18">
        <v>45217</v>
      </c>
      <c r="B124" s="19" t="s">
        <v>156</v>
      </c>
      <c r="C124" s="18" t="s">
        <v>199</v>
      </c>
      <c r="D124" s="19" t="s">
        <v>148</v>
      </c>
      <c r="E124" s="144" t="str">
        <f>G118</f>
        <v>ERTUĞRULGAZİ MESKEN</v>
      </c>
      <c r="F124" s="144"/>
      <c r="G124" s="144" t="str">
        <f>E116</f>
        <v>BAĞLARBAŞISPOR</v>
      </c>
      <c r="H124" s="144"/>
      <c r="I124" s="19">
        <v>2</v>
      </c>
      <c r="J124" s="19">
        <v>3</v>
      </c>
      <c r="K124" s="7"/>
      <c r="L124" s="7"/>
    </row>
    <row r="125" spans="1:12" s="4" customFormat="1" ht="18.75" customHeight="1">
      <c r="A125" s="18">
        <v>45217</v>
      </c>
      <c r="B125" s="19" t="s">
        <v>151</v>
      </c>
      <c r="C125" s="18" t="s">
        <v>199</v>
      </c>
      <c r="D125" s="19" t="s">
        <v>148</v>
      </c>
      <c r="E125" s="144" t="str">
        <f>G117</f>
        <v>İZNİKSPOR</v>
      </c>
      <c r="F125" s="144"/>
      <c r="G125" s="144" t="str">
        <f>E119</f>
        <v>EMEK SPOR</v>
      </c>
      <c r="H125" s="144"/>
      <c r="I125" s="19">
        <v>1</v>
      </c>
      <c r="J125" s="19">
        <v>3</v>
      </c>
      <c r="K125" s="7"/>
      <c r="L125" s="7"/>
    </row>
    <row r="126" spans="1:12" s="4" customFormat="1" ht="18.75" customHeight="1">
      <c r="A126" s="18">
        <v>45217</v>
      </c>
      <c r="B126" s="19" t="s">
        <v>140</v>
      </c>
      <c r="C126" s="18" t="s">
        <v>199</v>
      </c>
      <c r="D126" s="19" t="s">
        <v>148</v>
      </c>
      <c r="E126" s="144" t="str">
        <f>G119</f>
        <v>ARABAYATAĞI SPOR</v>
      </c>
      <c r="F126" s="144"/>
      <c r="G126" s="144" t="str">
        <f>E118</f>
        <v>KARAPINAR SPOR</v>
      </c>
      <c r="H126" s="144"/>
      <c r="I126" s="19">
        <v>10</v>
      </c>
      <c r="J126" s="19">
        <v>1</v>
      </c>
      <c r="K126" s="7"/>
      <c r="L126" s="7"/>
    </row>
    <row r="127" spans="1:12" s="4" customFormat="1" ht="18.75" customHeight="1">
      <c r="A127" s="19"/>
      <c r="B127" s="19"/>
      <c r="C127" s="19"/>
      <c r="D127" s="19"/>
      <c r="E127" s="139" t="str">
        <f>E120</f>
        <v>BAY</v>
      </c>
      <c r="F127" s="140"/>
      <c r="G127" s="139" t="str">
        <f>G116</f>
        <v>ALTINSABANSPOR</v>
      </c>
      <c r="H127" s="140"/>
      <c r="I127" s="19"/>
      <c r="J127" s="19"/>
      <c r="K127" s="7"/>
      <c r="L127" s="7"/>
    </row>
    <row r="128" spans="1:12" s="4" customFormat="1" ht="18.75" customHeight="1">
      <c r="A128" s="145" t="s">
        <v>38</v>
      </c>
      <c r="B128" s="145"/>
      <c r="C128" s="145"/>
      <c r="D128" s="145"/>
      <c r="E128" s="145"/>
      <c r="F128" s="145"/>
      <c r="G128" s="145"/>
      <c r="H128" s="145"/>
      <c r="I128" s="145"/>
      <c r="J128" s="145"/>
      <c r="K128" s="7"/>
      <c r="L128" s="7"/>
    </row>
    <row r="129" spans="1:12" s="3" customFormat="1" ht="12.75">
      <c r="A129" s="15" t="s">
        <v>14</v>
      </c>
      <c r="B129" s="15" t="s">
        <v>15</v>
      </c>
      <c r="C129" s="15" t="s">
        <v>16</v>
      </c>
      <c r="D129" s="15" t="s">
        <v>17</v>
      </c>
      <c r="E129" s="146" t="s">
        <v>18</v>
      </c>
      <c r="F129" s="146"/>
      <c r="G129" s="146" t="s">
        <v>19</v>
      </c>
      <c r="H129" s="146"/>
      <c r="I129" s="146" t="s">
        <v>20</v>
      </c>
      <c r="J129" s="146"/>
      <c r="K129" s="9"/>
      <c r="L129" s="9"/>
    </row>
    <row r="130" spans="1:12" s="4" customFormat="1" ht="18.75" customHeight="1">
      <c r="A130" s="18">
        <v>45225</v>
      </c>
      <c r="B130" s="19" t="s">
        <v>163</v>
      </c>
      <c r="C130" s="18" t="s">
        <v>178</v>
      </c>
      <c r="D130" s="19" t="s">
        <v>148</v>
      </c>
      <c r="E130" s="144" t="str">
        <f>G127</f>
        <v>ALTINSABANSPOR</v>
      </c>
      <c r="F130" s="144"/>
      <c r="G130" s="144" t="str">
        <f>E124</f>
        <v>ERTUĞRULGAZİ MESKEN</v>
      </c>
      <c r="H130" s="144"/>
      <c r="I130" s="19">
        <v>1</v>
      </c>
      <c r="J130" s="19">
        <v>2</v>
      </c>
      <c r="K130" s="7"/>
      <c r="L130" s="7"/>
    </row>
    <row r="131" spans="1:12" s="4" customFormat="1" ht="18.75" customHeight="1">
      <c r="A131" s="18">
        <v>45225</v>
      </c>
      <c r="B131" s="19" t="s">
        <v>140</v>
      </c>
      <c r="C131" s="18" t="s">
        <v>178</v>
      </c>
      <c r="D131" s="19" t="s">
        <v>177</v>
      </c>
      <c r="E131" s="144" t="str">
        <f>G125</f>
        <v>EMEK SPOR</v>
      </c>
      <c r="F131" s="144"/>
      <c r="G131" s="144" t="str">
        <f>E123</f>
        <v>YAVUZ SELİMSPOR</v>
      </c>
      <c r="H131" s="144"/>
      <c r="I131" s="19">
        <v>2</v>
      </c>
      <c r="J131" s="19">
        <v>2</v>
      </c>
      <c r="K131" s="7"/>
      <c r="L131" s="7"/>
    </row>
    <row r="132" spans="1:12" s="4" customFormat="1" ht="18.75" customHeight="1">
      <c r="A132" s="18">
        <v>45225</v>
      </c>
      <c r="B132" s="19" t="s">
        <v>163</v>
      </c>
      <c r="C132" s="18" t="s">
        <v>178</v>
      </c>
      <c r="D132" s="19" t="s">
        <v>177</v>
      </c>
      <c r="E132" s="144" t="str">
        <f>G124</f>
        <v>BAĞLARBAŞISPOR</v>
      </c>
      <c r="F132" s="144"/>
      <c r="G132" s="144" t="str">
        <f>E126</f>
        <v>ARABAYATAĞI SPOR</v>
      </c>
      <c r="H132" s="144"/>
      <c r="I132" s="19">
        <v>0</v>
      </c>
      <c r="J132" s="19">
        <v>3</v>
      </c>
      <c r="K132" s="7"/>
      <c r="L132" s="7"/>
    </row>
    <row r="133" spans="1:12" s="4" customFormat="1" ht="18.75" customHeight="1">
      <c r="A133" s="18">
        <v>45225</v>
      </c>
      <c r="B133" s="19" t="s">
        <v>153</v>
      </c>
      <c r="C133" s="18" t="s">
        <v>178</v>
      </c>
      <c r="D133" s="19" t="s">
        <v>148</v>
      </c>
      <c r="E133" s="139" t="str">
        <f>G126</f>
        <v>KARAPINAR SPOR</v>
      </c>
      <c r="F133" s="140"/>
      <c r="G133" s="139" t="str">
        <f>E125</f>
        <v>İZNİKSPOR</v>
      </c>
      <c r="H133" s="140"/>
      <c r="I133" s="19">
        <v>0</v>
      </c>
      <c r="J133" s="19">
        <v>3</v>
      </c>
      <c r="K133" s="7"/>
      <c r="L133" s="7"/>
    </row>
    <row r="134" spans="1:12" s="4" customFormat="1" ht="18.75" customHeight="1">
      <c r="A134" s="19"/>
      <c r="B134" s="19"/>
      <c r="C134" s="19"/>
      <c r="D134" s="19"/>
      <c r="E134" s="139" t="str">
        <f>E127</f>
        <v>BAY</v>
      </c>
      <c r="F134" s="140"/>
      <c r="G134" s="139" t="str">
        <f>G123</f>
        <v>VATAN  SPOR</v>
      </c>
      <c r="H134" s="140"/>
      <c r="I134" s="19"/>
      <c r="J134" s="19"/>
      <c r="K134" s="7"/>
      <c r="L134" s="7"/>
    </row>
    <row r="135" spans="1:12" s="4" customFormat="1" ht="18.75" customHeight="1">
      <c r="A135" s="145" t="s">
        <v>39</v>
      </c>
      <c r="B135" s="145"/>
      <c r="C135" s="145"/>
      <c r="D135" s="145"/>
      <c r="E135" s="145"/>
      <c r="F135" s="145"/>
      <c r="G135" s="145"/>
      <c r="H135" s="145"/>
      <c r="I135" s="145"/>
      <c r="J135" s="145"/>
      <c r="K135" s="7"/>
      <c r="L135" s="7"/>
    </row>
    <row r="136" spans="1:12" s="3" customFormat="1" ht="12.75">
      <c r="A136" s="15" t="s">
        <v>14</v>
      </c>
      <c r="B136" s="15" t="s">
        <v>15</v>
      </c>
      <c r="C136" s="15" t="s">
        <v>16</v>
      </c>
      <c r="D136" s="15" t="s">
        <v>17</v>
      </c>
      <c r="E136" s="146" t="s">
        <v>18</v>
      </c>
      <c r="F136" s="146"/>
      <c r="G136" s="146" t="s">
        <v>19</v>
      </c>
      <c r="H136" s="146"/>
      <c r="I136" s="146" t="s">
        <v>20</v>
      </c>
      <c r="J136" s="146"/>
      <c r="K136" s="9"/>
      <c r="L136" s="9"/>
    </row>
    <row r="137" spans="1:12" s="4" customFormat="1" ht="18.75" customHeight="1">
      <c r="A137" s="18">
        <v>45230</v>
      </c>
      <c r="B137" s="19" t="s">
        <v>154</v>
      </c>
      <c r="C137" s="18" t="s">
        <v>160</v>
      </c>
      <c r="D137" s="19" t="s">
        <v>164</v>
      </c>
      <c r="E137" s="144" t="str">
        <f>G134</f>
        <v>VATAN  SPOR</v>
      </c>
      <c r="F137" s="144"/>
      <c r="G137" s="139" t="str">
        <f>E131</f>
        <v>EMEK SPOR</v>
      </c>
      <c r="H137" s="140"/>
      <c r="I137" s="19">
        <v>2</v>
      </c>
      <c r="J137" s="19">
        <v>3</v>
      </c>
      <c r="K137" s="7"/>
      <c r="L137" s="7"/>
    </row>
    <row r="138" spans="1:12" s="4" customFormat="1" ht="18.75" customHeight="1">
      <c r="A138" s="18">
        <v>45230</v>
      </c>
      <c r="B138" s="19" t="s">
        <v>138</v>
      </c>
      <c r="C138" s="18" t="s">
        <v>160</v>
      </c>
      <c r="D138" s="19" t="s">
        <v>139</v>
      </c>
      <c r="E138" s="144" t="str">
        <f>G132</f>
        <v>ARABAYATAĞI SPOR</v>
      </c>
      <c r="F138" s="144"/>
      <c r="G138" s="139" t="str">
        <f>E130</f>
        <v>ALTINSABANSPOR</v>
      </c>
      <c r="H138" s="140"/>
      <c r="I138" s="19">
        <v>2</v>
      </c>
      <c r="J138" s="19">
        <v>0</v>
      </c>
      <c r="K138" s="7"/>
      <c r="L138" s="7"/>
    </row>
    <row r="139" spans="1:12" s="4" customFormat="1" ht="18.75" customHeight="1">
      <c r="A139" s="18">
        <v>45230</v>
      </c>
      <c r="B139" s="19" t="s">
        <v>153</v>
      </c>
      <c r="C139" s="18" t="s">
        <v>160</v>
      </c>
      <c r="D139" s="19" t="s">
        <v>139</v>
      </c>
      <c r="E139" s="144" t="str">
        <f>G131</f>
        <v>YAVUZ SELİMSPOR</v>
      </c>
      <c r="F139" s="144"/>
      <c r="G139" s="139" t="str">
        <f>E133</f>
        <v>KARAPINAR SPOR</v>
      </c>
      <c r="H139" s="140"/>
      <c r="I139" s="19">
        <v>6</v>
      </c>
      <c r="J139" s="19">
        <v>2</v>
      </c>
      <c r="K139" s="7"/>
      <c r="L139" s="7"/>
    </row>
    <row r="140" spans="1:12" s="4" customFormat="1" ht="18.75" customHeight="1">
      <c r="A140" s="18">
        <v>45230</v>
      </c>
      <c r="B140" s="19" t="s">
        <v>151</v>
      </c>
      <c r="C140" s="18" t="s">
        <v>160</v>
      </c>
      <c r="D140" s="19" t="s">
        <v>139</v>
      </c>
      <c r="E140" s="144" t="str">
        <f>G133</f>
        <v>İZNİKSPOR</v>
      </c>
      <c r="F140" s="144"/>
      <c r="G140" s="144" t="str">
        <f>E132</f>
        <v>BAĞLARBAŞISPOR</v>
      </c>
      <c r="H140" s="144"/>
      <c r="I140" s="19">
        <v>1</v>
      </c>
      <c r="J140" s="19">
        <v>8</v>
      </c>
      <c r="K140" s="7"/>
      <c r="L140" s="7"/>
    </row>
    <row r="141" spans="1:12" s="4" customFormat="1" ht="18.75" customHeight="1">
      <c r="A141" s="19"/>
      <c r="B141" s="19"/>
      <c r="C141" s="19"/>
      <c r="D141" s="19"/>
      <c r="E141" s="139" t="str">
        <f>E134</f>
        <v>BAY</v>
      </c>
      <c r="F141" s="140"/>
      <c r="G141" s="139" t="str">
        <f>G130</f>
        <v>ERTUĞRULGAZİ MESKEN</v>
      </c>
      <c r="H141" s="140"/>
      <c r="I141" s="19"/>
      <c r="J141" s="19"/>
      <c r="K141" s="7"/>
      <c r="L141" s="7"/>
    </row>
    <row r="142" spans="1:12" s="4" customFormat="1" ht="18.75" customHeight="1">
      <c r="A142" s="145" t="s">
        <v>40</v>
      </c>
      <c r="B142" s="145"/>
      <c r="C142" s="145"/>
      <c r="D142" s="145"/>
      <c r="E142" s="145"/>
      <c r="F142" s="145"/>
      <c r="G142" s="145"/>
      <c r="H142" s="145"/>
      <c r="I142" s="145"/>
      <c r="J142" s="145"/>
      <c r="K142" s="7"/>
      <c r="L142" s="7"/>
    </row>
    <row r="143" spans="1:12" s="3" customFormat="1" ht="12.75">
      <c r="A143" s="15" t="s">
        <v>14</v>
      </c>
      <c r="B143" s="15" t="s">
        <v>15</v>
      </c>
      <c r="C143" s="15" t="s">
        <v>16</v>
      </c>
      <c r="D143" s="15" t="s">
        <v>17</v>
      </c>
      <c r="E143" s="146" t="s">
        <v>18</v>
      </c>
      <c r="F143" s="146"/>
      <c r="G143" s="146" t="s">
        <v>19</v>
      </c>
      <c r="H143" s="146"/>
      <c r="I143" s="146" t="s">
        <v>20</v>
      </c>
      <c r="J143" s="146"/>
      <c r="K143" s="9"/>
      <c r="L143" s="9"/>
    </row>
    <row r="144" spans="1:12" s="4" customFormat="1" ht="18.75" customHeight="1">
      <c r="A144" s="18">
        <v>45239</v>
      </c>
      <c r="B144" s="19" t="s">
        <v>156</v>
      </c>
      <c r="C144" s="18" t="s">
        <v>178</v>
      </c>
      <c r="D144" s="19" t="s">
        <v>139</v>
      </c>
      <c r="E144" s="144" t="str">
        <f>G141</f>
        <v>ERTUĞRULGAZİ MESKEN</v>
      </c>
      <c r="F144" s="144"/>
      <c r="G144" s="144" t="str">
        <f>E138</f>
        <v>ARABAYATAĞI SPOR</v>
      </c>
      <c r="H144" s="144"/>
      <c r="I144" s="19">
        <v>1</v>
      </c>
      <c r="J144" s="19">
        <v>6</v>
      </c>
      <c r="K144" s="7"/>
      <c r="L144" s="7"/>
    </row>
    <row r="145" spans="1:12" s="4" customFormat="1" ht="18.75" customHeight="1">
      <c r="A145" s="18">
        <v>45239</v>
      </c>
      <c r="B145" s="19" t="s">
        <v>159</v>
      </c>
      <c r="C145" s="18" t="s">
        <v>178</v>
      </c>
      <c r="D145" s="19" t="s">
        <v>139</v>
      </c>
      <c r="E145" s="144" t="str">
        <f>G139</f>
        <v>KARAPINAR SPOR</v>
      </c>
      <c r="F145" s="144"/>
      <c r="G145" s="144" t="str">
        <f>E137</f>
        <v>VATAN  SPOR</v>
      </c>
      <c r="H145" s="144"/>
      <c r="I145" s="19">
        <v>1</v>
      </c>
      <c r="J145" s="19">
        <v>4</v>
      </c>
      <c r="K145" s="7"/>
      <c r="L145" s="7"/>
    </row>
    <row r="146" spans="1:12" s="4" customFormat="1" ht="18.75" customHeight="1">
      <c r="A146" s="18">
        <v>45239</v>
      </c>
      <c r="B146" s="19" t="s">
        <v>163</v>
      </c>
      <c r="C146" s="18" t="s">
        <v>178</v>
      </c>
      <c r="D146" s="19" t="s">
        <v>139</v>
      </c>
      <c r="E146" s="144" t="str">
        <f>G138</f>
        <v>ALTINSABANSPOR</v>
      </c>
      <c r="F146" s="144"/>
      <c r="G146" s="144" t="str">
        <f>E140</f>
        <v>İZNİKSPOR</v>
      </c>
      <c r="H146" s="144"/>
      <c r="I146" s="19">
        <v>2</v>
      </c>
      <c r="J146" s="19">
        <v>0</v>
      </c>
      <c r="K146" s="7"/>
      <c r="L146" s="7"/>
    </row>
    <row r="147" spans="1:12" s="4" customFormat="1" ht="18.75" customHeight="1">
      <c r="A147" s="18">
        <v>45239</v>
      </c>
      <c r="B147" s="19" t="s">
        <v>150</v>
      </c>
      <c r="C147" s="18" t="s">
        <v>178</v>
      </c>
      <c r="D147" s="19" t="s">
        <v>139</v>
      </c>
      <c r="E147" s="144" t="str">
        <f>G140</f>
        <v>BAĞLARBAŞISPOR</v>
      </c>
      <c r="F147" s="144"/>
      <c r="G147" s="144" t="str">
        <f>E139</f>
        <v>YAVUZ SELİMSPOR</v>
      </c>
      <c r="H147" s="144"/>
      <c r="I147" s="19">
        <v>3</v>
      </c>
      <c r="J147" s="19">
        <v>1</v>
      </c>
      <c r="K147" s="7"/>
      <c r="L147" s="7"/>
    </row>
    <row r="148" spans="1:12" s="4" customFormat="1" ht="18.75" customHeight="1">
      <c r="A148" s="19"/>
      <c r="B148" s="19"/>
      <c r="C148" s="19"/>
      <c r="D148" s="19"/>
      <c r="E148" s="139" t="str">
        <f>E141</f>
        <v>BAY</v>
      </c>
      <c r="F148" s="140"/>
      <c r="G148" s="139" t="str">
        <f>G137</f>
        <v>EMEK SPOR</v>
      </c>
      <c r="H148" s="140"/>
      <c r="I148" s="19"/>
      <c r="J148" s="19"/>
      <c r="K148" s="7"/>
      <c r="L148" s="7"/>
    </row>
    <row r="149" spans="1:12" s="4" customFormat="1" ht="18.75" customHeight="1">
      <c r="A149" s="145" t="s">
        <v>41</v>
      </c>
      <c r="B149" s="145"/>
      <c r="C149" s="145"/>
      <c r="D149" s="145"/>
      <c r="E149" s="145"/>
      <c r="F149" s="145"/>
      <c r="G149" s="145"/>
      <c r="H149" s="145"/>
      <c r="I149" s="145"/>
      <c r="J149" s="145"/>
      <c r="K149" s="7"/>
      <c r="L149" s="7"/>
    </row>
    <row r="150" spans="1:12" s="3" customFormat="1" ht="12.75">
      <c r="A150" s="15" t="s">
        <v>14</v>
      </c>
      <c r="B150" s="15" t="s">
        <v>15</v>
      </c>
      <c r="C150" s="15" t="s">
        <v>16</v>
      </c>
      <c r="D150" s="15" t="s">
        <v>17</v>
      </c>
      <c r="E150" s="146" t="s">
        <v>18</v>
      </c>
      <c r="F150" s="146"/>
      <c r="G150" s="146" t="s">
        <v>19</v>
      </c>
      <c r="H150" s="146"/>
      <c r="I150" s="146" t="s">
        <v>20</v>
      </c>
      <c r="J150" s="146"/>
      <c r="K150" s="9"/>
      <c r="L150" s="9"/>
    </row>
    <row r="151" spans="1:12" s="4" customFormat="1" ht="18.75" customHeight="1">
      <c r="A151" s="18">
        <v>45244</v>
      </c>
      <c r="B151" s="19" t="s">
        <v>152</v>
      </c>
      <c r="C151" s="18" t="s">
        <v>160</v>
      </c>
      <c r="D151" s="19" t="s">
        <v>139</v>
      </c>
      <c r="E151" s="144" t="str">
        <f>G148</f>
        <v>EMEK SPOR</v>
      </c>
      <c r="F151" s="144"/>
      <c r="G151" s="144" t="str">
        <f>E145</f>
        <v>KARAPINAR SPOR</v>
      </c>
      <c r="H151" s="144"/>
      <c r="I151" s="19">
        <v>3</v>
      </c>
      <c r="J151" s="19">
        <v>0</v>
      </c>
      <c r="K151" s="7"/>
      <c r="L151" s="7"/>
    </row>
    <row r="152" spans="1:12" s="4" customFormat="1" ht="18.75" customHeight="1">
      <c r="A152" s="18">
        <v>45244</v>
      </c>
      <c r="B152" s="19" t="s">
        <v>151</v>
      </c>
      <c r="C152" s="18" t="s">
        <v>160</v>
      </c>
      <c r="D152" s="19" t="s">
        <v>139</v>
      </c>
      <c r="E152" s="144" t="str">
        <f>G146</f>
        <v>İZNİKSPOR</v>
      </c>
      <c r="F152" s="144"/>
      <c r="G152" s="144" t="str">
        <f>E144</f>
        <v>ERTUĞRULGAZİ MESKEN</v>
      </c>
      <c r="H152" s="144"/>
      <c r="I152" s="19">
        <v>4</v>
      </c>
      <c r="J152" s="19">
        <v>0</v>
      </c>
      <c r="K152" s="7"/>
      <c r="L152" s="7"/>
    </row>
    <row r="153" spans="1:12" s="4" customFormat="1" ht="18.75" customHeight="1">
      <c r="A153" s="18">
        <v>45244</v>
      </c>
      <c r="B153" s="19" t="s">
        <v>154</v>
      </c>
      <c r="C153" s="18" t="s">
        <v>160</v>
      </c>
      <c r="D153" s="19" t="s">
        <v>139</v>
      </c>
      <c r="E153" s="144" t="str">
        <f>G145</f>
        <v>VATAN  SPOR</v>
      </c>
      <c r="F153" s="144"/>
      <c r="G153" s="144" t="str">
        <f>E147</f>
        <v>BAĞLARBAŞISPOR</v>
      </c>
      <c r="H153" s="144"/>
      <c r="I153" s="19">
        <v>3</v>
      </c>
      <c r="J153" s="19">
        <v>4</v>
      </c>
      <c r="K153" s="7"/>
      <c r="L153" s="7"/>
    </row>
    <row r="154" spans="1:12" s="4" customFormat="1" ht="18.75" customHeight="1">
      <c r="A154" s="18">
        <v>45244</v>
      </c>
      <c r="B154" s="19" t="s">
        <v>153</v>
      </c>
      <c r="C154" s="18" t="s">
        <v>160</v>
      </c>
      <c r="D154" s="19" t="s">
        <v>139</v>
      </c>
      <c r="E154" s="139" t="str">
        <f>G147</f>
        <v>YAVUZ SELİMSPOR</v>
      </c>
      <c r="F154" s="140"/>
      <c r="G154" s="139" t="str">
        <f>E146</f>
        <v>ALTINSABANSPOR</v>
      </c>
      <c r="H154" s="140"/>
      <c r="I154" s="19">
        <v>1</v>
      </c>
      <c r="J154" s="19">
        <v>2</v>
      </c>
      <c r="K154" s="7"/>
      <c r="L154" s="7"/>
    </row>
    <row r="155" spans="1:12" s="4" customFormat="1" ht="18.75" customHeight="1">
      <c r="A155" s="19"/>
      <c r="B155" s="19"/>
      <c r="C155" s="19"/>
      <c r="D155" s="19"/>
      <c r="E155" s="139" t="str">
        <f>E148</f>
        <v>BAY</v>
      </c>
      <c r="F155" s="140"/>
      <c r="G155" s="139" t="str">
        <f>G144</f>
        <v>ARABAYATAĞI SPOR</v>
      </c>
      <c r="H155" s="140"/>
      <c r="I155" s="19"/>
      <c r="J155" s="19"/>
      <c r="K155" s="7"/>
      <c r="L155" s="7"/>
    </row>
    <row r="156" spans="1:12" s="4" customFormat="1" ht="18.75" customHeight="1">
      <c r="A156" s="31"/>
      <c r="B156" s="32"/>
      <c r="C156" s="32"/>
      <c r="D156" s="32"/>
      <c r="E156" s="33"/>
      <c r="F156" s="33"/>
      <c r="G156" s="33"/>
      <c r="H156" s="33"/>
      <c r="I156" s="32"/>
      <c r="J156" s="32"/>
      <c r="K156" s="7"/>
      <c r="L156" s="7"/>
    </row>
    <row r="157" spans="1:13" s="53" customFormat="1" ht="16.5" customHeight="1">
      <c r="A157" s="141" t="s">
        <v>0</v>
      </c>
      <c r="B157" s="142"/>
      <c r="C157" s="142"/>
      <c r="D157" s="142"/>
      <c r="E157" s="142"/>
      <c r="F157" s="142"/>
      <c r="G157" s="142"/>
      <c r="H157" s="142"/>
      <c r="I157" s="142"/>
      <c r="J157" s="142"/>
      <c r="K157" s="143" t="s">
        <v>26</v>
      </c>
      <c r="L157" s="143"/>
      <c r="M157" s="64"/>
    </row>
    <row r="158" spans="1:12" s="53" customFormat="1" ht="15.75">
      <c r="A158" s="55" t="s">
        <v>1</v>
      </c>
      <c r="B158" s="56" t="s">
        <v>2</v>
      </c>
      <c r="C158" s="57" t="s">
        <v>3</v>
      </c>
      <c r="D158" s="57" t="s">
        <v>4</v>
      </c>
      <c r="E158" s="57" t="s">
        <v>5</v>
      </c>
      <c r="F158" s="57" t="s">
        <v>6</v>
      </c>
      <c r="G158" s="57" t="s">
        <v>7</v>
      </c>
      <c r="H158" s="57" t="s">
        <v>8</v>
      </c>
      <c r="I158" s="57" t="s">
        <v>9</v>
      </c>
      <c r="J158" s="57" t="s">
        <v>10</v>
      </c>
      <c r="K158" s="43" t="s">
        <v>27</v>
      </c>
      <c r="L158" s="43" t="s">
        <v>28</v>
      </c>
    </row>
    <row r="159" spans="1:12" s="53" customFormat="1" ht="26.25" customHeight="1">
      <c r="A159" s="58">
        <v>1</v>
      </c>
      <c r="B159" s="61" t="s">
        <v>47</v>
      </c>
      <c r="C159" s="60">
        <f aca="true" t="shared" si="0" ref="C159:C168">(D159+E159+F159)</f>
        <v>16</v>
      </c>
      <c r="D159" s="60">
        <f>(IF(J31="",0,(IF(J31&gt;I31,1,0))))+(IF(I39="",0,(IF(I39&gt;J39,1,0))))+(IF(J47="",0,(IF(J47&gt;I47,1,0))))+(IF(I55="",0,(IF(I55&gt;J55,1,0))))+(IF(J62="",0,(IF(J62&gt;I62,1,0))))+(IF(I68="",0,(IF(I68&gt;J68,1,0))))+(IF(J74="",0,(IF(J74&gt;I74,1,0))))+(IF(I80="",0,(IF(I80&gt;J80,1,0))))+(IF(I91="",0,(IF(I91&gt;J91,1,0))))+(IF(I95="",0,(IF(I95&gt;J95,1,0))))+(IF(J103="",0,(IF(J103&gt;I103,1,0))))+(IF(I111="",0,(IF(I111&gt;J111,1,0))))+(IF(J119="",0,(IF(J119&gt;I119,1,0))))+(IF(I126="",0,(IF(I126&gt;J126,1,0))))+(IF(J132="",0,(IF(J132&gt;I132,1,0))))+(IF(I138="",0,(IF(I138&gt;J138,1,0))))+(IF(J144="",0,(IF(J144&gt;I144,1,0))))+(IF(J155="",0,(IF(J155&gt;I155,1,0))))</f>
        <v>15</v>
      </c>
      <c r="E159" s="60">
        <f>(IF(J31="",0,(IF(J31=I31,1,0))))+(IF(I39="",0,(IF(I39=J39,1,0))))+(IF(J47="",0,(IF(J47=I47,1,0))))+(IF(I55="",0,(IF(I55=J55,1,0))))+(IF(J62="",0,(IF(J62=I62,1,0))))+(IF(I68="",0,(IF(I68=J68,1,0))))+(IF(J74="",0,(IF(J74=I74,1,0))))+(IF(I80="",0,(IF(I80=J80,1,0))))+(IF(I91="",0,(IF(I91=J91,1,0))))+(IF(I95="",0,(IF(I95=J95,1,0))))+(IF(J103="",0,(IF(J103=I103,1,0))))+(IF(I111="",0,(IF(I111=J111,1,0))))+(IF(J119="",0,(IF(J119=I119,1,0))))+(IF(I126="",0,(IF(I126=J126,1,0))))+(IF(J132="",0,(IF(J132=I132,1,0))))+(IF(I138="",0,(IF(I138=J138,1,0))))+(IF(J144="",0,(IF(J144=I144,1,0))))+(IF(J155="",0,(IF(J155=I155,1,0))))</f>
        <v>0</v>
      </c>
      <c r="F159" s="60">
        <f>(IF(J31="",0,(IF(J31&lt;I31,1,0))))+(IF(I39="",0,(IF(I39&lt;J39,1,0))))+(IF(J47="",0,(IF(J47&lt;I47,1,0))))+(IF(I55="",0,(IF(I55&lt;J55,1,0))))+(IF(J62="",0,(IF(J62&lt;I62,1,0))))+(IF(I68="",0,(IF(I68&lt;J68,1,0))))+(IF(J74="",0,(IF(J74&lt;I74,1,0))))+(IF(I80="",0,(IF(I80&lt;J80,1,0))))+(IF(I91="",0,(IF(I91&lt;J91,1,0))))+(IF(I95="",0,(IF(I95&lt;J95,1,0))))+(IF(J103="",0,(IF(J103&lt;I103,1,0))))+(IF(I111="",0,(IF(I111&lt;J111,1,0))))+(IF(J119="",0,(IF(J119&lt;I119,1,0))))+(IF(I126="",0,(IF(I126&lt;J126,1,0))))+(IF(J132="",0,(IF(J132&lt;I132,1,0))))+(IF(I138="",0,(IF(I138&lt;J138,1,0))))+(IF(J144="",0,(IF(J144&lt;I144,1,0))))+(IF(J155="",0,(IF(J155&lt;I155,1,0))))</f>
        <v>1</v>
      </c>
      <c r="G159" s="60">
        <f>(J31+I39+J47+I55+J62+I68+J74+I80+I91+I95+J103+I111+J119+I126+J132+I138+J144+J155)</f>
        <v>80</v>
      </c>
      <c r="H159" s="60">
        <f>(I31+J39+I47+J55+I62+J68+I74+J80+J91+J95+I103+J111+I119+J126+I132+J138+I144+I155)</f>
        <v>7</v>
      </c>
      <c r="I159" s="60">
        <f>(D159*3)+E159+K159-L159</f>
        <v>45</v>
      </c>
      <c r="J159" s="60">
        <f aca="true" t="shared" si="1" ref="J159:J168">G159-H159</f>
        <v>73</v>
      </c>
      <c r="K159" s="138"/>
      <c r="L159" s="138"/>
    </row>
    <row r="160" spans="1:16" s="53" customFormat="1" ht="26.25" customHeight="1">
      <c r="A160" s="58">
        <v>2</v>
      </c>
      <c r="B160" s="61" t="s">
        <v>48</v>
      </c>
      <c r="C160" s="60">
        <f t="shared" si="0"/>
        <v>16</v>
      </c>
      <c r="D160" s="60">
        <f>(IF(I32="",0,(IF(I32&gt;J32,1,0))))+(IF(J40="",0,(IF(J40&gt;I40,1,0))))+(IF(I48="",0,(IF(I48&gt;J48,1,0))))+(IF(J55="",0,(IF(J55&gt;I55,1,0))))+(IF(I61="",0,(IF(I61&gt;J61,1,0))))+(IF(J67="",0,(IF(J67&gt;I67,1,0))))+(IF(I73="",0,(IF(I73&gt;J73,1,0))))+(IF(I84="",0,(IF(I84&gt;J84,1,0))))+(IF(J87="",0,(IF(J87&gt;I87,1,0))))+(IF(J96="",0,(IF(J96&gt;I96,1,0))))+(IF(I104="",0,(IF(I104&gt;J104,1,0))))+(IF(J112="",0,(IF(J112&gt;I112,1,0))))+(IF(I119="",0,(IF(I119&gt;J119,1,0))))+(IF(J125="",0,(IF(J125&gt;I125,1,0))))+(IF(I131="",0,(IF(I131&gt;J131,1,0))))+(IF(J137="",0,(IF(J137&gt;I137,1,0))))+(IF(J148="",0,(IF(J148&gt;I148,1,0))))+(IF(I151="",0,(IF(I151&gt;J151,1,0))))</f>
        <v>11</v>
      </c>
      <c r="E160" s="60">
        <f>(IF(I32="",0,(IF(I32=J32,1,0))))+(IF(J40="",0,(IF(J40=I40,1,0))))+(IF(I48="",0,(IF(I48=J48,1,0))))+(IF(J55="",0,(IF(J55=I55,1,0))))+(IF(I61="",0,(IF(I61=J61,1,0))))+(IF(J67="",0,(IF(J67=I67,1,0))))+(IF(I73="",0,(IF(I73=J73,1,0))))+(IF(I84="",0,(IF(I84=J84,1,0))))+(IF(J87="",0,(IF(J87=I87,1,0))))+(IF(J96="",0,(IF(J96=I96,1,0))))+(IF(I104="",0,(IF(I104=J104,1,0))))+(IF(J112="",0,(IF(J112=I112,1,0))))+(IF(I119="",0,(IF(I119=J119,1,0))))+(IF(J125="",0,(IF(J125=I125,1,0))))+(IF(I131="",0,(IF(I131=J131,1,0))))+(IF(J137="",0,(IF(J137=I137,1,0))))+(IF(J148="",0,(IF(J148=I148,1,0))))+(IF(I151="",0,(IF(I151=J151,1,0))))</f>
        <v>3</v>
      </c>
      <c r="F160" s="60">
        <f>(IF(I32="",0,(IF(I32&lt;J32,1,0))))+(IF(J40="",0,(IF(J40&lt;I40,1,0))))+(IF(I48="",0,(IF(I48&lt;J48,1,0))))+(IF(J55="",0,(IF(J55&lt;I55,1,0))))+(IF(I61="",0,(IF(I61&lt;J61,1,0))))+(IF(J67="",0,(IF(J67&lt;I67,1,0))))+(IF(I73="",0,(IF(I73&lt;J73,1,0))))+(IF(I84="",0,(IF(I84&lt;J84,1,0))))+(IF(J87="",0,(IF(J87&lt;I87,1,0))))+(IF(J96="",0,(IF(J96&lt;I96,1,0))))+(IF(I104="",0,(IF(I104&lt;J104,1,0))))+(IF(J112="",0,(IF(J112&lt;I112,1,0))))+(IF(I119="",0,(IF(I119&lt;J119,1,0))))+(IF(J125="",0,(IF(J125&lt;I125,1,0))))+(IF(I131="",0,(IF(I131&lt;J131,1,0))))+(IF(J137="",0,(IF(J137&lt;I137,1,0))))+(IF(J148="",0,(IF(J148&lt;I148,1,0))))+(IF(I151="",0,(IF(I151&lt;J151,1,0))))</f>
        <v>2</v>
      </c>
      <c r="G160" s="60">
        <f>(I32+J40+I48+J55+I61+J67+I73+I84+J87+J96+I104+J112+I119+J125+I131+J137+I148+I151)</f>
        <v>38</v>
      </c>
      <c r="H160" s="60">
        <f>(J32+I40+J48+I55+J61+I67+J73+J84+I87+I96+J104+I112+J119+I125+J131+I137+I148+J151)</f>
        <v>27</v>
      </c>
      <c r="I160" s="60">
        <f aca="true" t="shared" si="2" ref="I160:I168">(D160*3)+E160+K160-L160</f>
        <v>36</v>
      </c>
      <c r="J160" s="60">
        <f t="shared" si="1"/>
        <v>11</v>
      </c>
      <c r="K160" s="138"/>
      <c r="L160" s="138"/>
      <c r="M160" s="57"/>
      <c r="N160" s="57"/>
      <c r="O160" s="54"/>
      <c r="P160" s="57"/>
    </row>
    <row r="161" spans="1:12" s="53" customFormat="1" ht="26.25" customHeight="1">
      <c r="A161" s="58">
        <v>3</v>
      </c>
      <c r="B161" s="59" t="s">
        <v>75</v>
      </c>
      <c r="C161" s="60">
        <f t="shared" si="0"/>
        <v>16</v>
      </c>
      <c r="D161" s="60">
        <f>(IF(J33="",0,(IF(J33&gt;I33,1,0))))+(IF(I41="",0,(IF(I41&gt;J41,1,0))))+(IF(J48="",0,(IF(J48&gt;I48,1,0))))+(IF(I54="",0,(IF(I54&gt;J54,1,0))))+(IF(J60="",0,(IF(J60&gt;I60,1,0))))+(IF(I66="",0,(IF(I66&gt;J66,1,0))))+(IF(I77="",0,(IF(I77&gt;J77,1,0))))+(IF(J80="",0,(IF(J80&gt;I80,1,0))))+(IF(I88="",0,(IF(I88&gt;J88,1,0))))+(IF(I97="",0,(IF(I97&gt;J97,1,0))))+(IF(J105="",0,(IF(J105&gt;I105,1,0))))+(IF(I112="",0,(IF(I112&gt;J112,1,0))))+(IF(J118="",0,(IF(J118&gt;I118,1,0))))+(IF(I124="",0,(IF(I124&gt;J124,1,0))))+(IF(J130="",0,(IF(J130&gt;I130,1,0))))+(IF(J141="",0,(IF(J141&gt;I141,1,0))))+(IF(I144="",0,(IF(I144&gt;J144,1,0))))+(IF(J152="",0,(IF(J152&gt;I152,1,0))))</f>
        <v>5</v>
      </c>
      <c r="E161" s="60">
        <f>(IF(J33="",0,(IF(J33=I33,1,0))))+(IF(I41="",0,(IF(I41=J41,1,0))))+(IF(J48="",0,(IF(J48=I48,1,0))))+(IF(I54="",0,(IF(I54=J54,1,0))))+(IF(J60="",0,(IF(J60=I60,1,0))))+(IF(I66="",0,(IF(I66=J66,1,0))))+(IF(I77="",0,(IF(I77=J77,1,0))))+(IF(J80="",0,(IF(J80=I80,1,0))))+(IF(I88="",0,(IF(I88=J88,1,0))))+(IF(I97="",0,(IF(I97=J97,1,0))))+(IF(J105="",0,(IF(J105=I105,1,0))))+(IF(I112="",0,(IF(I112=J112,1,0))))+(IF(J118="",0,(IF(J118=I118,1,0))))+(IF(I124="",0,(IF(I124=J124,1,0))))+(IF(J130="",0,(IF(J130=I130,1,0))))+(IF(J141="",0,(IF(J141=I141,1,0))))+(IF(I144="",0,(IF(I144=J144,1,0))))+(IF(J152="",0,(IF(J152=I152,1,0))))</f>
        <v>2</v>
      </c>
      <c r="F161" s="60">
        <f>(IF(J33="",0,(IF(J33&lt;I33,1,0))))+(IF(I41="",0,(IF(I41&lt;J41,1,0))))+(IF(J48="",0,(IF(J48&lt;I48,1,0))))+(IF(I54="",0,(IF(I54&lt;J54,1,0))))+(IF(J60="",0,(IF(J60&lt;I60,1,0))))+(IF(I66="",0,(IF(I66&lt;J66,1,0))))+(IF(I77="",0,(IF(I77&lt;J77,1,0))))+(IF(J80="",0,(IF(J80&lt;I80,1,0))))+(IF(I88="",0,(IF(I88&lt;J88,1,0))))+(IF(I97="",0,(IF(I97&lt;J97,1,0))))+(IF(J105="",0,(IF(J105&lt;I105,1,0))))+(IF(I112="",0,(IF(I112&lt;J112,1,0))))+(IF(J118="",0,(IF(J118&lt;I118,1,0))))+(IF(I124="",0,(IF(I124&lt;J124,1,0))))+(IF(J130="",0,(IF(J130&lt;I130,1,0))))+(IF(J141="",0,(IF(J141&lt;I141,1,0))))+(IF(I144="",0,(IF(I144&lt;J144,1,0))))+(IF(J152="",0,(IF(J152&lt;I152,1,0))))</f>
        <v>9</v>
      </c>
      <c r="G161" s="60">
        <f>(J33+I41+J48+I54+J60+I66+I77+J80+I88+I97+J105+I112+J118+I124+J130+J141+I144+J152)</f>
        <v>26</v>
      </c>
      <c r="H161" s="60">
        <f>(I33+J41+I48+J54+I60+J66+J77+I80+J88+J97+I105+J112+I118+J124+I130+I141+J144+I152)</f>
        <v>46</v>
      </c>
      <c r="I161" s="60">
        <f t="shared" si="2"/>
        <v>17</v>
      </c>
      <c r="J161" s="60">
        <f t="shared" si="1"/>
        <v>-20</v>
      </c>
      <c r="K161" s="138"/>
      <c r="L161" s="138"/>
    </row>
    <row r="162" spans="1:12" s="53" customFormat="1" ht="26.25" customHeight="1">
      <c r="A162" s="58">
        <v>4</v>
      </c>
      <c r="B162" s="59" t="s">
        <v>76</v>
      </c>
      <c r="C162" s="60">
        <f t="shared" si="0"/>
        <v>16</v>
      </c>
      <c r="D162" s="60">
        <f>(IF(I34="",0,(IF(I34&gt;J34,1,0))))+(IF(J41="",0,(IF(J41&gt;I41,1,0))))+(IF(I47="",0,(IF(I47&gt;J47,1,0))))+(IF(J53="",0,(IF(J53&gt;I53,1,0))))+(IF(I59="",0,(IF(I59&gt;J59,1,0))))+(IF(I70="",0,(IF(I70&gt;J70,1,0))))+(IF(J73="",0,(IF(J73&gt;I73,1,0))))+(IF(I81="",0,(IF(I81&gt;J81,1,0))))+(IF(J89="",0,(IF(J89&gt;I89,1,0))))+(IF(J98="",0,(IF(J98&gt;I98,1,0))))+(IF(I105="",0,(IF(I105&gt;J105,1,0))))+(IF(J111="",0,(IF(J111&gt;I111,1,0))))+(IF(I117="",0,(IF(I117&gt;J117,1,0))))+(IF(J123="",0,(IF(J123&gt;I123,1,0))))+(IF(J134="",0,(IF(J134&gt;I134,1,0))))+(IF(I137="",0,(IF(I137&gt;J137,1,0))))+(IF(J145="",0,(IF(J145&gt;I145,1,0))))+(IF(I153="",0,(IF(I153&gt;J153,1,0))))</f>
        <v>3</v>
      </c>
      <c r="E162" s="60">
        <f>(IF(I34="",0,(IF(I34=J34,1,0))))+(IF(J41="",0,(IF(J41=I41,1,0))))+(IF(I47="",0,(IF(I47=J47,1,0))))+(IF(J53="",0,(IF(J53=I53,1,0))))+(IF(I59="",0,(IF(I59=J59,1,0))))+(IF(I70="",0,(IF(I70=J70,1,0))))+(IF(J73="",0,(IF(J73=I73,1,0))))+(IF(I81="",0,(IF(I81=J81,1,0))))+(IF(J89="",0,(IF(J89=I89,1,0))))+(IF(J98="",0,(IF(J98=I98,1,0))))+(IF(I105="",0,(IF(I105=J105,1,0))))+(IF(J111="",0,(IF(J111=I111,1,0))))+(IF(I117="",0,(IF(I117=J117,1,0))))+(IF(J123="",0,(IF(J123=I123,1,0))))+(IF(J134="",0,(IF(J134=I134,1,0))))+(IF(I137="",0,(IF(I137=J137,1,0))))+(IF(J145="",0,(IF(J145=I145,1,0))))+(IF(I153="",0,(IF(I153=J153,1,0))))</f>
        <v>3</v>
      </c>
      <c r="F162" s="60">
        <f>(IF(I34="",0,(IF(I34&lt;J34,1,0))))+(IF(J41="",0,(IF(J41&lt;I41,1,0))))+(IF(I47="",0,(IF(I47&lt;J47,1,0))))+(IF(J53="",0,(IF(J53&lt;I53,1,0))))+(IF(I59="",0,(IF(I59&lt;J59,1,0))))+(IF(I70="",0,(IF(I70&lt;J70,1,0))))+(IF(J73="",0,(IF(J73&lt;I73,1,0))))+(IF(I81="",0,(IF(I81&lt;J81,1,0))))+(IF(J89="",0,(IF(J89&lt;I89,1,0))))+(IF(J98="",0,(IF(J98&lt;I98,1,0))))+(IF(I105="",0,(IF(I105&lt;J105,1,0))))+(IF(J111="",0,(IF(J111&lt;I111,1,0))))+(IF(I117="",0,(IF(I117&lt;J117,1,0))))+(IF(J123="",0,(IF(J123&lt;I123,1,0))))+(IF(J134="",0,(IF(J134&lt;I134,1,0))))+(IF(I137="",0,(IF(I137&lt;J137,1,0))))+(IF(J145="",0,(IF(J145&lt;I145,1,0))))+(IF(I153="",0,(IF(I153&lt;J153,1,0))))</f>
        <v>10</v>
      </c>
      <c r="G162" s="60">
        <f>(I34+J41+I47+J53+I59+I70+J73+I81+J89+J98+I105+J111+I117+J123+J134+I137+J145+I153)</f>
        <v>26</v>
      </c>
      <c r="H162" s="60">
        <f>(J34+I41+J47+I53+J59+J70+I73+J81+I89+I98+J105+I111+J117+I123+I134+J137+I145+J153)</f>
        <v>51</v>
      </c>
      <c r="I162" s="60">
        <f t="shared" si="2"/>
        <v>12</v>
      </c>
      <c r="J162" s="60">
        <f t="shared" si="1"/>
        <v>-25</v>
      </c>
      <c r="K162" s="138"/>
      <c r="L162" s="138"/>
    </row>
    <row r="163" spans="1:12" s="53" customFormat="1" ht="26.25" customHeight="1">
      <c r="A163" s="58">
        <v>5</v>
      </c>
      <c r="B163" s="61" t="s">
        <v>45</v>
      </c>
      <c r="C163" s="60">
        <f t="shared" si="0"/>
        <v>16</v>
      </c>
      <c r="D163" s="60">
        <f>(IF(J34="",0,(IF(J34&gt;I34,1,0))))+(IF(I40="",0,(IF(I40&gt;J40,1,0))))+(IF(J46="",0,(IF(J46&gt;I46,1,0))))+(IF(I52="",0,(IF(I52&gt;J52,1,0))))+(IF(I63="",0,(IF(I63&gt;J63,1,0))))+(IF(J66="",0,(IF(J66&gt;I66,1,0))))+(IF(I74="",0,(IF(I74&gt;J74,1,0))))+(IF(J82="",0,(IF(J82&gt;I82,1,0))))+(IF(I90="",0,(IF(I90&gt;J90,1,0))))+(IF(I98="",0,(IF(I98&gt;J98,1,0))))+(IF(J104="",0,(IF(J104&gt;I104,1,0))))+(IF(J116="",0,(IF(J116&gt;I116,1,0))))+(IF(J127="",0,(IF(J127&gt;I127,1,0))))+(IF(I130="",0,(IF(I130&gt;J130,1,0))))+(IF(J138="",0,(IF(J138&gt;I138,1,0))))+(IF(I146="",0,(IF(I146&gt;J146,1,0))))+(IF(J154="",0,(IF(J154&gt;I154,1,0))))+(IF(I110="",0,(IF(I110&gt;J110,1,0))))</f>
        <v>9</v>
      </c>
      <c r="E163" s="60">
        <f>(IF(J34="",0,(IF(J34=I34,1,0))))+(IF(I40="",0,(IF(I40=J40,1,0))))+(IF(J46="",0,(IF(J46=I46,1,0))))+(IF(I52="",0,(IF(I52=J52,1,0))))+(IF(I63="",0,(IF(I63=J63,1,0))))+(IF(J66="",0,(IF(J66=I66,1,0))))+(IF(I74="",0,(IF(I74=J74,1,0))))+(IF(J82="",0,(IF(J82=I82,1,0))))+(IF(I90="",0,(IF(I90=J90,1,0))))+(IF(I98="",0,(IF(I98=J98,1,0))))+(IF(J104="",0,(IF(J104=I104,1,0))))+(IF(J116="",0,(IF(J116=I116,1,0))))+(IF(J127="",0,(IF(J127=I127,1,0))))+(IF(I130="",0,(IF(I130=J130,1,0))))+(IF(J138="",0,(IF(J138=I138,1,0))))+(IF(I146="",0,(IF(I146=J146,1,0))))+(IF(J154="",0,(IF(J154=I154,1,0))))+(IF(I110="",0,(IF(I110=J110,1,0))))</f>
        <v>2</v>
      </c>
      <c r="F163" s="60">
        <f>(IF(J34="",0,(IF(J34&lt;I34,1,0))))+(IF(I40="",0,(IF(I40&lt;J40,1,0))))+(IF(J46="",0,(IF(J46&lt;I46,1,0))))+(IF(I52="",0,(IF(I52&lt;J52,1,0))))+(IF(I63="",0,(IF(I63&lt;J63,1,0))))+(IF(J66="",0,(IF(J66&lt;I66,1,0))))+(IF(I74="",0,(IF(I74&lt;J74,1,0))))+(IF(J82="",0,(IF(J82&lt;I82,1,0))))+(IF(I90="",0,(IF(I90&lt;J90,1,0))))+(IF(I98="",0,(IF(I98&lt;J98,1,0))))+(IF(J104="",0,(IF(J104&lt;I104,1,0))))+(IF(J116="",0,(IF(J116&lt;I116,1,0))))+(IF(J127="",0,(IF(J127&lt;I127,1,0))))+(IF(I130="",0,(IF(I130&lt;J130,1,0))))+(IF(J138="",0,(IF(J138&lt;I138,1,0))))+(IF(I146="",0,(IF(I146&lt;J146,1,0))))+(IF(J154="",0,(IF(J154&lt;I154,1,0))))+(IF(I110="",0,(IF(I110&lt;J110,1,0))))</f>
        <v>5</v>
      </c>
      <c r="G163" s="60">
        <f>(J34+I40+J46+I52+I63+J66+I74+J82+I90+I98+J104+I110+J116+J127+I130+J138+I146+J154)</f>
        <v>38</v>
      </c>
      <c r="H163" s="60">
        <f>(I34+J40+I46+J52+J63+I66+J74+I82+J90+J98+I104+J110+I116+I127+J130+I138+J146+I154)</f>
        <v>17</v>
      </c>
      <c r="I163" s="60">
        <f t="shared" si="2"/>
        <v>29</v>
      </c>
      <c r="J163" s="60">
        <f t="shared" si="1"/>
        <v>21</v>
      </c>
      <c r="K163" s="138"/>
      <c r="L163" s="138"/>
    </row>
    <row r="164" spans="1:12" s="53" customFormat="1" ht="26.25" customHeight="1">
      <c r="A164" s="58">
        <v>6</v>
      </c>
      <c r="B164" s="61" t="s">
        <v>77</v>
      </c>
      <c r="C164" s="60">
        <f t="shared" si="0"/>
        <v>16</v>
      </c>
      <c r="D164" s="60">
        <f>(IF(I33="",0,(IF(I33&gt;J33,1,0))))+(IF(J39="",0,(IF(J39&gt;I39,1,0))))+(IF(I45="",0,(IF(I45&gt;J45,1,0))))+(IF(I56="",0,(IF(I56&gt;J56,1,0))))+(IF(J59="",0,(IF(J59&gt;I59,1,0))))+(IF(I67="",0,(IF(I67&gt;J67,1,0))))+(IF(J75="",0,(IF(J75&gt;I75,1,0))))+(IF(I83="",0,(IF(I83&gt;J83,1,0))))+(IF(J90="",0,(IF(J90&gt;I90,1,0))))+(IF(J97="",0,(IF(J97&gt;I97,1,0))))+(IF(I103="",0,(IF(I103&gt;J103,1,0))))+(IF(J109="",0,(IF(J109&gt;I109,1,0))))+(IF(J120="",0,(IF(J120&gt;I120,1,0))))+(IF(I123="",0,(IF(I123&gt;J123,1,0))))+(IF(J131="",0,(IF(J131&gt;I131,1,0))))+(IF(I139="",0,(IF(I139&gt;J139,1,0))))+(IF(J147="",0,(IF(J147&gt;I147,1,0))))+(IF(I154="",0,(IF(I154&gt;J154,1,0))))</f>
        <v>5</v>
      </c>
      <c r="E164" s="60">
        <f>(IF(I33="",0,(IF(I33=J33,1,0))))+(IF(J39="",0,(IF(J39=I39,1,0))))+(IF(I45="",0,(IF(I45=J45,1,0))))+(IF(I56="",0,(IF(I56=J56,1,0))))+(IF(J59="",0,(IF(J59=I59,1,0))))+(IF(I67="",0,(IF(I67=J67,1,0))))+(IF(J75="",0,(IF(J75=I75,1,0))))+(IF(I83="",0,(IF(I83=J83,1,0))))+(IF(J90="",0,(IF(J90=I90,1,0))))+(IF(J97="",0,(IF(J97=I97,1,0))))+(IF(I103="",0,(IF(I103=J103,1,0))))+(IF(J109="",0,(IF(J109=I109,1,0))))+(IF(J120="",0,(IF(J120=I120,1,0))))+(IF(I123="",0,(IF(I123=J123,1,0))))+(IF(J131="",0,(IF(J131=I131,1,0))))+(IF(I139="",0,(IF(I139=J139,1,0))))+(IF(J147="",0,(IF(J147=I147,1,0))))+(IF(I154="",0,(IF(I154=J154,1,0))))</f>
        <v>4</v>
      </c>
      <c r="F164" s="60">
        <f>(IF(I33="",0,(IF(I33&lt;J33,1,0))))+(IF(J39="",0,(IF(J39&lt;I39,1,0))))+(IF(I45="",0,(IF(I45&lt;J45,1,0))))+(IF(I56="",0,(IF(I56&lt;J56,1,0))))+(IF(J59="",0,(IF(J59&lt;I59,1,0))))+(IF(I67="",0,(IF(I67&lt;J67,1,0))))+(IF(J75="",0,(IF(J75&lt;I75,1,0))))+(IF(I83="",0,(IF(I83&lt;J83,1,0))))+(IF(J90="",0,(IF(J90&lt;I90,1,0))))+(IF(J97="",0,(IF(J97&lt;I97,1,0))))+(IF(I103="",0,(IF(I103&lt;J103,1,0))))+(IF(J109="",0,(IF(J109&lt;I109,1,0))))+(IF(J120="",0,(IF(J120&lt;I120,1,0))))+(IF(I123="",0,(IF(I123&lt;J123,1,0))))+(IF(J131="",0,(IF(J131&lt;I131,1,0))))+(IF(I139="",0,(IF(I139&lt;J139,1,0))))+(IF(J147="",0,(IF(J147&lt;I147,1,0))))+(IF(I154="",0,(IF(I154&lt;J154,1,0))))</f>
        <v>7</v>
      </c>
      <c r="G164" s="60">
        <f>(I33+J39+I45+I56+J59+I67+J75+I83+J90+I97+I103+J109+J120+I123+J131+I139+J147+I154)</f>
        <v>35</v>
      </c>
      <c r="H164" s="60">
        <f>(J33+I39+J45+J56+I59+J67+I75+J83+I90+I97+J103+I109+I120+J123+I131+J139+I147+J154)</f>
        <v>43</v>
      </c>
      <c r="I164" s="60">
        <f t="shared" si="2"/>
        <v>19</v>
      </c>
      <c r="J164" s="60">
        <f t="shared" si="1"/>
        <v>-8</v>
      </c>
      <c r="K164" s="138"/>
      <c r="L164" s="138"/>
    </row>
    <row r="165" spans="1:12" s="53" customFormat="1" ht="26.25" customHeight="1">
      <c r="A165" s="58">
        <v>7</v>
      </c>
      <c r="B165" s="62" t="s">
        <v>78</v>
      </c>
      <c r="C165" s="60">
        <f t="shared" si="0"/>
        <v>16</v>
      </c>
      <c r="D165" s="60">
        <f>(IF(J32="",0,(IF(J32&gt;I32,1,0))))+(IF(I38="",0,(IF(I38&gt;J38,1,0))))+(IF(I49="",0,(IF(I49&gt;J49,1,0))))+(IF(J52="",0,(IF(J52&gt;I52,1,0))))+(IF(I60="",0,(IF(I60&gt;J60,1,0))))+(IF(J68="",0,(IF(J68&gt;I68,1,0))))+(IF(I76="",0,(IF(I76&gt;J76,1,0))))+(IF(J83="",0,(IF(J83&gt;I83,1,0))))+(IF(I89="",0,(IF(I89&gt;J89,1,0))))+(IF(I96="",0,(IF(I96&gt;J96,1,0))))+(IF(J102="",0,(IF(J102&gt;I102,1,0))))+(IF(J113="",0,(IF(J113&gt;I113,1,0))))+(IF(I116="",0,(IF(I116&gt;J116,1,0))))+(IF(J124="",0,(IF(J124&gt;I124,1,0))))+(IF(I132="",0,(IF(I132&gt;J132,1,0))))+(IF(J140="",0,(IF(J140&gt;I140,1,0))))+(IF(I147="",0,(IF(I147&gt;J147,1,0))))+(IF(J153="",0,(IF(J153&gt;I153,1,0))))</f>
        <v>10</v>
      </c>
      <c r="E165" s="60">
        <f>(IF(J32="",0,(IF(J32=I32,1,0))))+(IF(I38="",0,(IF(I38=J38,1,0))))+(IF(I49="",0,(IF(I49=J49,1,0))))+(IF(J52="",0,(IF(J52=I52,1,0))))+(IF(I60="",0,(IF(I60=J60,1,0))))+(IF(J68="",0,(IF(J68=I68,1,0))))+(IF(I76="",0,(IF(I76=J76,1,0))))+(IF(J83="",0,(IF(J83=I83,1,0))))+(IF(I89="",0,(IF(I89=J89,1,0))))+(IF(I96="",0,(IF(I96=J96,1,0))))+(IF(J102="",0,(IF(J102=I102,1,0))))+(IF(J113="",0,(IF(J113=I113,1,0))))+(IF(I116="",0,(IF(I116=J116,1,0))))+(IF(J124="",0,(IF(J124=I124,1,0))))+(IF(I132="",0,(IF(I132=J132,1,0))))+(IF(J140="",0,(IF(J140=I140,1,0))))+(IF(I147="",0,(IF(I147=J147,1,0))))+(IF(J153="",0,(IF(J153=I153,1,0))))</f>
        <v>2</v>
      </c>
      <c r="F165" s="60">
        <f>(IF(J32="",0,(IF(J32&lt;I32,1,0))))+(IF(I38="",0,(IF(I38&lt;J38,1,0))))+(IF(I49="",0,(IF(I49&lt;J49,1,0))))+(IF(J52="",0,(IF(J52&lt;I52,1,0))))+(IF(I60="",0,(IF(I60&lt;J60,1,0))))+(IF(J68="",0,(IF(J68&lt;I68,1,0))))+(IF(I76="",0,(IF(I76&lt;J76,1,0))))+(IF(J83="",0,(IF(J83&lt;I83,1,0))))+(IF(I89="",0,(IF(I89&lt;J89,1,0))))+(IF(I96="",0,(IF(I96&lt;J96,1,0))))+(IF(J102="",0,(IF(J102&lt;I102,1,0))))+(IF(J113="",0,(IF(J113&lt;I113,1,0))))+(IF(I116="",0,(IF(I116&lt;J116,1,0))))+(IF(J124="",0,(IF(J124&lt;I124,1,0))))+(IF(I132="",0,(IF(I132&lt;J132,1,0))))+(IF(J140="",0,(IF(J140&lt;I140,1,0))))+(IF(I147="",0,(IF(I147&lt;J147,1,0))))+(IF(J153="",0,(IF(J153&lt;I153,1,0))))</f>
        <v>4</v>
      </c>
      <c r="G165" s="60">
        <f>(J32+I38+I49+J52+I60+J68+I76+J83+I89+I96+J102+J113+I116+J124+I132+J140+I147+J153)</f>
        <v>53</v>
      </c>
      <c r="H165" s="60">
        <f>(I32+J38+J49+I52+J60+I68+J76+I83+J89+J96+I102+I113+J116+I124+J132+I140+J147+I153)</f>
        <v>26</v>
      </c>
      <c r="I165" s="60">
        <f t="shared" si="2"/>
        <v>32</v>
      </c>
      <c r="J165" s="60">
        <f t="shared" si="1"/>
        <v>27</v>
      </c>
      <c r="K165" s="138"/>
      <c r="L165" s="138"/>
    </row>
    <row r="166" spans="1:12" s="53" customFormat="1" ht="26.25" customHeight="1">
      <c r="A166" s="58">
        <v>8</v>
      </c>
      <c r="B166" s="59" t="s">
        <v>79</v>
      </c>
      <c r="C166" s="60">
        <f t="shared" si="0"/>
        <v>16</v>
      </c>
      <c r="D166" s="60">
        <f>(IF(I31="",0,(IF(I31&gt;J31,1,0))))+(IF(I42="",0,(IF(I42&gt;J42,1,0))))+(IF(J45="",0,(IF(J45&gt;I45,1,0))))+(IF(I53="",0,(IF(I53&gt;J53,1,0))))+(IF(J61="",0,(IF(J61&gt;I61,1,0))))+(IF(I69="",0,(IF(I69&gt;J69,1,0))))+(IF(J76="",0,(IF(J76&gt;I76,1,0))))+(IF(I82="",0,(IF(I82&gt;J82,1,0))))+(IF(J88="",0,(IF(J88&gt;I88,1,0))))+(IF(J95="",0,(IF(J95&gt;I95,1,0))))+(IF(J106="",0,(IF(J106&gt;I106,1,0))))+(IF(I109="",0,(IF(I109&gt;J109,1,0))))+(IF(J117="",0,(IF(J117&gt;I117,1,0))))+(IF(I125="",0,(IF(I125&gt;J125,1,0))))+(IF(J133="",0,(IF(J133&gt;I133,1,0))))+(IF(I140="",0,(IF(I140&gt;J140,1,0))))+(IF(J146="",0,(IF(J146&gt;I146,1,0))))+(IF(I152="",0,(IF(I152&gt;J152,1,0))))</f>
        <v>3</v>
      </c>
      <c r="E166" s="60">
        <f>(IF(I31="",0,(IF(I31=J31,1,0))))+(IF(I42="",0,(IF(I42=J42,1,0))))+(IF(J45="",0,(IF(J45=I45,1,0))))+(IF(I53="",0,(IF(I53=J53,1,0))))+(IF(J61="",0,(IF(J61=I61,1,0))))+(IF(I69="",0,(IF(I69=J69,1,0))))+(IF(J76="",0,(IF(J76=I76,1,0))))+(IF(I82="",0,(IF(I82=J82,1,0))))+(IF(J88="",0,(IF(J88=I88,1,0))))+(IF(J95="",0,(IF(J95=I95,1,0))))+(IF(J106="",0,(IF(J106=I106,1,0))))+(IF(I109="",0,(IF(I109=J109,1,0))))+(IF(J117="",0,(IF(J117=I117,1,0))))+(IF(I125="",0,(IF(I125=J125,1,0))))+(IF(J133="",0,(IF(J133=I133,1,0))))+(IF(I140="",0,(IF(I140=J140,1,0))))+(IF(J146="",0,(IF(J146=I146,1,0))))+(IF(I152="",0,(IF(I152=J152,1,0))))</f>
        <v>4</v>
      </c>
      <c r="F166" s="60">
        <f>(IF(I31="",0,(IF(I31&lt;J31,1,0))))+(IF(I42="",0,(IF(I42&lt;J42,1,0))))+(IF(J45="",0,(IF(J45&lt;I45,1,0))))+(IF(I53="",0,(IF(I53&lt;J53,1,0))))+(IF(J61="",0,(IF(J61&lt;I61,1,0))))+(IF(I69="",0,(IF(I69&lt;J69,1,0))))+(IF(J76="",0,(IF(J76&lt;I76,1,0))))+(IF(I82="",0,(IF(I82&lt;J82,1,0))))+(IF(J88="",0,(IF(J88&lt;I88,1,0))))+(IF(J95="",0,(IF(J95&lt;I95,1,0))))+(IF(J106="",0,(IF(J106&lt;I106,1,0))))+(IF(I109="",0,(IF(I109&lt;J109,1,0))))+(IF(J117="",0,(IF(J117&lt;I117,1,0))))+(IF(I125="",0,(IF(I125&lt;J125,1,0))))+(IF(J133="",0,(IF(J133&lt;I133,1,0))))+(IF(I140="",0,(IF(I140&lt;J140,1,0))))+(IF(J146="",0,(IF(J146&lt;I146,1,0))))+(IF(I152="",0,(IF(I152&lt;J152,1,0))))</f>
        <v>9</v>
      </c>
      <c r="G166" s="60">
        <f>(I31+I42+J45+I53+J61+I69+J76+I82+J88+J95+J106+I109+J117+I125+J133+I140+J146+I152)</f>
        <v>27</v>
      </c>
      <c r="H166" s="60">
        <f>(J31+J42+I45+J53+I61+J69+I76+J82+I88+I95+I106+J109+I117+J125+I133+J140+I146+J152)</f>
        <v>62</v>
      </c>
      <c r="I166" s="60">
        <f t="shared" si="2"/>
        <v>13</v>
      </c>
      <c r="J166" s="60">
        <f t="shared" si="1"/>
        <v>-35</v>
      </c>
      <c r="K166" s="138"/>
      <c r="L166" s="138"/>
    </row>
    <row r="167" spans="1:12" s="53" customFormat="1" ht="26.25" customHeight="1">
      <c r="A167" s="58">
        <v>9</v>
      </c>
      <c r="B167" s="59" t="s">
        <v>80</v>
      </c>
      <c r="C167" s="60">
        <f t="shared" si="0"/>
        <v>16</v>
      </c>
      <c r="D167" s="60">
        <f>(IF(I35="",0,(IF(I35&gt;J35,1,0))))+(IF(J38="",0,(IF(J38&gt;I38,1,0))))+(IF(I46="",0,(IF(I46&gt;J46,1,0))))+(IF(J54="",0,(IF(J54&gt;I54,1,0))))+(IF(I62="",0,(IF(I62&gt;J62,1,0))))+(IF(J69="",0,(IF(J69&gt;I69,1,0))))+(IF(I75="",0,(IF(I75&gt;J75,1,0))))+(IF(J81="",0,(IF(J81&gt;I81,1,0))))+(IF(I87="",0,(IF(I87&gt;J87,1,0))))+(IF(J99="",0,(IF(J99&gt;I99,1,0))))+(IF(I102="",0,(IF(I102&gt;J102,1,0))))+(IF(J110="",0,(IF(J110&gt;I110,1,0))))+(IF(I118="",0,(IF(I118&gt;J118,1,0))))+(IF(J126="",0,(IF(J126&gt;I126,1,0))))+(IF(I133="",0,(IF(I133&gt;J133,1,0))))+(IF(J139="",0,(IF(J139&gt;I139,1,0))))+(IF(I145="",0,(IF(I145&gt;J145,1,0))))+(IF(J151="",0,(IF(J151&gt;I151,1,0))))</f>
        <v>0</v>
      </c>
      <c r="E167" s="60">
        <f>(IF(I35="",0,(IF(I35=J35,1,0))))+(IF(J38="",0,(IF(J38=I38,1,0))))+(IF(I46="",0,(IF(I46=J46,1,0))))+(IF(J54="",0,(IF(J54=I54,1,0))))+(IF(I62="",0,(IF(I62=J62,1,0))))+(IF(J69="",0,(IF(J69=I69,1,0))))+(IF(I75="",0,(IF(I75=J75,1,0))))+(IF(J81="",0,(IF(J81=I81,1,0))))+(IF(I87="",0,(IF(I87=J87,1,0))))+(IF(J99="",0,(IF(J99=I99,1,0))))+(IF(I102="",0,(IF(I102=J102,1,0))))+(IF(J110="",0,(IF(J110=I110,1,0))))+(IF(I118="",0,(IF(I118=J118,1,0))))+(IF(J126="",0,(IF(J126=I126,1,0))))+(IF(I133="",0,(IF(I133=J133,1,0))))+(IF(J139="",0,(IF(J139=I139,1,0))))+(IF(I145="",0,(IF(I145=J145,1,0))))+(IF(J151="",0,(IF(J151=I151,1,0))))</f>
        <v>2</v>
      </c>
      <c r="F167" s="60">
        <f>(IF(I35="",0,(IF(I35&lt;J35,1,0))))+(IF(J38="",0,(IF(J38&lt;I38,1,0))))+(IF(I46="",0,(IF(I46&lt;J46,1,0))))+(IF(J54="",0,(IF(J54&lt;I54,1,0))))+(IF(I62="",0,(IF(I62&lt;J62,1,0))))+(IF(J69="",0,(IF(J69&lt;I69,1,0))))+(IF(I75="",0,(IF(I75&lt;J75,1,0))))+(IF(J81="",0,(IF(J81&lt;I81,1,0))))+(IF(I87="",0,(IF(I87&lt;J87,1,0))))+(IF(J99="",0,(IF(J99&lt;I99,1,0))))+(IF(I102="",0,(IF(I102&lt;J102,1,0))))+(IF(J110="",0,(IF(J110&lt;I110,1,0))))+(IF(I118="",0,(IF(I118&lt;J118,1,0))))+(IF(J126="",0,(IF(J126&lt;I126,1,0))))+(IF(I133="",0,(IF(I133&lt;J133,1,0))))+(IF(J139="",0,(IF(J139&lt;I139,1,0))))+(IF(I145="",0,(IF(I145&lt;J145,1,0))))+(IF(J151="",0,(IF(J151&lt;I151,1,0))))</f>
        <v>14</v>
      </c>
      <c r="G167" s="60">
        <f>(I35+J38+I46+J54+I62+J69+I75+J81+I87+J99+I102+J110+I118+J126+I133+J139+I145+J151)</f>
        <v>15</v>
      </c>
      <c r="H167" s="60">
        <f>(J35+I38+J46+I54+J62+I69+J75+I81+J87+I99+J102+I110+J118+I126+J133+I139+J145+I151)</f>
        <v>61</v>
      </c>
      <c r="I167" s="60">
        <f t="shared" si="2"/>
        <v>2</v>
      </c>
      <c r="J167" s="60">
        <f t="shared" si="1"/>
        <v>-46</v>
      </c>
      <c r="K167" s="138"/>
      <c r="L167" s="138"/>
    </row>
    <row r="168" spans="1:12" s="53" customFormat="1" ht="26.25" customHeight="1">
      <c r="A168" s="58">
        <v>10</v>
      </c>
      <c r="B168" s="63" t="s">
        <v>11</v>
      </c>
      <c r="C168" s="60">
        <f t="shared" si="0"/>
        <v>0</v>
      </c>
      <c r="D168" s="60">
        <f>(IF(J35="",0,(IF(J35&gt;I35,1,0))))+(IF(J42="",0,(IF(J42&gt;I42,1,0))))+(IF(J49="",0,(IF(J49&gt;I49,1,0))))+(IF(J56="",0,(IF(J56&gt;I56,1,0))))+(IF(J63="",0,(IF(J63&gt;I63,1,0))))+(IF(J70="",0,(IF(J70&gt;I70,1,0))))+(IF(J77="",0,(IF(J77&gt;I77,1,0))))+(IF(J84="",0,(IF(J84&gt;I84,1,0))))+(IF(J91="",0,(IF(J91&gt;I91,1,0))))+(IF(I99="",0,(IF(I99&gt;J99,1,0))))+(IF(I106="",0,(IF(I106&gt;J106,1,0))))+(IF(I120="",0,(IF(I120&gt;J120,1,0))))+(IF(I127="",0,(IF(I127&gt;J127,1,0))))+(IF(I134="",0,(IF(I134&gt;J134,1,0))))+(IF(I141="",0,(IF(I141&gt;J141,1,0))))+(IF(I148="",0,(IF(I148&gt;J148,1,0))))+(IF(I155="",0,(IF(I155&gt;J155,1,0))))+(IF(I113="",0,(IF(I113&gt;J113,1,0))))</f>
        <v>0</v>
      </c>
      <c r="E168" s="60">
        <f>(IF(J35="",0,(IF(J35=I35,1,0))))+(IF(J42="",0,(IF(J42=I42,1,0))))+(IF(J49="",0,(IF(J49=I49,1,0))))+(IF(J56="",0,(IF(J56=I56,1,0))))+(IF(J63="",0,(IF(J63=I63,1,0))))+(IF(J70="",0,(IF(J70=I70,1,0))))+(IF(J77="",0,(IF(J77=I77,1,0))))+(IF(J84="",0,(IF(J84=I84,1,0))))+(IF(J91="",0,(IF(J91=I91,1,0))))+(IF(I99="",0,(IF(I99=J99,1,0))))+(IF(I106="",0,(IF(I106=J106,1,0))))+(IF(I120="",0,(IF(I120=J120,1,0))))+(IF(I127="",0,(IF(I127=J127,1,0))))+(IF(I134="",0,(IF(I134=J134,1,0))))+(IF(I141="",0,(IF(I141=J141,1,0))))+(IF(I148="",0,(IF(I148=J148,1,0))))+(IF(I155="",0,(IF(I155=J155,1,0))))+(IF(I113="",0,(IF(I113=J113,1,0))))</f>
        <v>0</v>
      </c>
      <c r="F168" s="60">
        <f>(IF(J35="",0,(IF(J35&lt;I35,1,0))))+(IF(J42="",0,(IF(J42&lt;I42,1,0))))+(IF(J49="",0,(IF(J49&lt;I49,1,0))))+(IF(J56="",0,(IF(J56&lt;I56,1,0))))+(IF(J63="",0,(IF(J63&lt;I63,1,0))))+(IF(J70="",0,(IF(J70&lt;I70,1,0))))+(IF(J77="",0,(IF(J77&lt;I77,1,0))))+(IF(J84="",0,(IF(J84&lt;I84,1,0))))+(IF(J91="",0,(IF(J91&lt;I91,1,0))))+(IF(I99="",0,(IF(I99&lt;J99,1,0))))+(IF(I106="",0,(IF(I106&lt;J106,1,0))))+(IF(I120="",0,(IF(I120&lt;J120,1,0))))+(IF(I127="",0,(IF(I127&lt;J127,1,0))))+(IF(I134="",0,(IF(I134&lt;J134,1,0))))+(IF(I141="",0,(IF(I141&lt;J141,1,0))))+(IF(I148="",0,(IF(I148&lt;J148,1,0))))+(IF(I155="",0,(IF(I155&lt;J155,1,0))))+(IF(I113="",0,(IF(I113&lt;J113,1,0))))</f>
        <v>0</v>
      </c>
      <c r="G168" s="60">
        <f>(J35+J42+J49+J56+J63+J70+J77+J84+J91+I99+I106+I113+I120+I127+I134+I141+I148+I155)</f>
        <v>0</v>
      </c>
      <c r="H168" s="60">
        <f>(I35+I42+I49+I56+I63+I70+I77+I84+I91+J99+J106+J113+J120+J127+J134+J141+J148+J155)</f>
        <v>0</v>
      </c>
      <c r="I168" s="60">
        <f t="shared" si="2"/>
        <v>0</v>
      </c>
      <c r="J168" s="60">
        <f t="shared" si="1"/>
        <v>0</v>
      </c>
      <c r="K168" s="138"/>
      <c r="L168" s="138"/>
    </row>
    <row r="169" spans="11:12" s="53" customFormat="1" ht="12.75">
      <c r="K169" s="44"/>
      <c r="L169" s="44"/>
    </row>
    <row r="170" ht="12.75" hidden="1"/>
  </sheetData>
  <sheetProtection password="904E" sheet="1" formatCells="0" sort="0"/>
  <mergeCells count="266">
    <mergeCell ref="A1:J1"/>
    <mergeCell ref="A2:J8"/>
    <mergeCell ref="A9:J9"/>
    <mergeCell ref="A11:J11"/>
    <mergeCell ref="A22:J22"/>
    <mergeCell ref="A23:J23"/>
    <mergeCell ref="A24:J24"/>
    <mergeCell ref="A25:J25"/>
    <mergeCell ref="A26:J26"/>
    <mergeCell ref="A27:J27"/>
    <mergeCell ref="A28:J28"/>
    <mergeCell ref="A29:J29"/>
    <mergeCell ref="E30:F30"/>
    <mergeCell ref="G30:H30"/>
    <mergeCell ref="I30:J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A36:J36"/>
    <mergeCell ref="E37:F37"/>
    <mergeCell ref="G37:H37"/>
    <mergeCell ref="I37:J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A43:J43"/>
    <mergeCell ref="E44:F44"/>
    <mergeCell ref="G44:H44"/>
    <mergeCell ref="I44:J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A50:J50"/>
    <mergeCell ref="E51:F51"/>
    <mergeCell ref="G51:H51"/>
    <mergeCell ref="I51:J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A57:J57"/>
    <mergeCell ref="E58:F58"/>
    <mergeCell ref="G58:H58"/>
    <mergeCell ref="I58:J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A64:J64"/>
    <mergeCell ref="E65:F65"/>
    <mergeCell ref="G65:H65"/>
    <mergeCell ref="I65:J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A71:J71"/>
    <mergeCell ref="E72:F72"/>
    <mergeCell ref="G72:H72"/>
    <mergeCell ref="I72:J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A78:J78"/>
    <mergeCell ref="E79:F79"/>
    <mergeCell ref="G79:H79"/>
    <mergeCell ref="I79:J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A85:J85"/>
    <mergeCell ref="E86:F86"/>
    <mergeCell ref="G86:H86"/>
    <mergeCell ref="I86:J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A92:J92"/>
    <mergeCell ref="A93:J93"/>
    <mergeCell ref="E94:F94"/>
    <mergeCell ref="G94:H94"/>
    <mergeCell ref="I94:J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A100:J100"/>
    <mergeCell ref="E101:F101"/>
    <mergeCell ref="G101:H101"/>
    <mergeCell ref="I101:J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A107:J107"/>
    <mergeCell ref="E108:F108"/>
    <mergeCell ref="G108:H108"/>
    <mergeCell ref="I108:J108"/>
    <mergeCell ref="E109:F109"/>
    <mergeCell ref="G109:H109"/>
    <mergeCell ref="E110:F110"/>
    <mergeCell ref="G110:H110"/>
    <mergeCell ref="E111:F111"/>
    <mergeCell ref="G111:H111"/>
    <mergeCell ref="E112:F112"/>
    <mergeCell ref="G112:H112"/>
    <mergeCell ref="E113:F113"/>
    <mergeCell ref="G113:H113"/>
    <mergeCell ref="A114:J114"/>
    <mergeCell ref="E115:F115"/>
    <mergeCell ref="G115:H115"/>
    <mergeCell ref="I115:J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A121:J121"/>
    <mergeCell ref="E122:F122"/>
    <mergeCell ref="G122:H122"/>
    <mergeCell ref="I122:J122"/>
    <mergeCell ref="E123:F123"/>
    <mergeCell ref="G123:H123"/>
    <mergeCell ref="E124:F124"/>
    <mergeCell ref="G124:H124"/>
    <mergeCell ref="E125:F125"/>
    <mergeCell ref="G125:H125"/>
    <mergeCell ref="E126:F126"/>
    <mergeCell ref="G126:H126"/>
    <mergeCell ref="E127:F127"/>
    <mergeCell ref="G127:H127"/>
    <mergeCell ref="A128:J128"/>
    <mergeCell ref="E129:F129"/>
    <mergeCell ref="G129:H129"/>
    <mergeCell ref="I129:J129"/>
    <mergeCell ref="E130:F130"/>
    <mergeCell ref="G130:H130"/>
    <mergeCell ref="E131:F131"/>
    <mergeCell ref="G131:H131"/>
    <mergeCell ref="E132:F132"/>
    <mergeCell ref="G132:H132"/>
    <mergeCell ref="E133:F133"/>
    <mergeCell ref="G133:H133"/>
    <mergeCell ref="E134:F134"/>
    <mergeCell ref="G134:H134"/>
    <mergeCell ref="A135:J135"/>
    <mergeCell ref="E136:F136"/>
    <mergeCell ref="G136:H136"/>
    <mergeCell ref="I136:J136"/>
    <mergeCell ref="E137:F137"/>
    <mergeCell ref="G137:H137"/>
    <mergeCell ref="E138:F138"/>
    <mergeCell ref="G138:H138"/>
    <mergeCell ref="E139:F139"/>
    <mergeCell ref="G139:H139"/>
    <mergeCell ref="E140:F140"/>
    <mergeCell ref="G140:H140"/>
    <mergeCell ref="E141:F141"/>
    <mergeCell ref="G141:H141"/>
    <mergeCell ref="A142:J142"/>
    <mergeCell ref="E143:F143"/>
    <mergeCell ref="G143:H143"/>
    <mergeCell ref="I143:J143"/>
    <mergeCell ref="E144:F144"/>
    <mergeCell ref="G144:H144"/>
    <mergeCell ref="E145:F145"/>
    <mergeCell ref="G145:H145"/>
    <mergeCell ref="E146:F146"/>
    <mergeCell ref="G146:H146"/>
    <mergeCell ref="E147:F147"/>
    <mergeCell ref="G147:H147"/>
    <mergeCell ref="E148:F148"/>
    <mergeCell ref="G148:H148"/>
    <mergeCell ref="A149:J149"/>
    <mergeCell ref="E150:F150"/>
    <mergeCell ref="G150:H150"/>
    <mergeCell ref="I150:J150"/>
    <mergeCell ref="E151:F151"/>
    <mergeCell ref="G151:H151"/>
    <mergeCell ref="E152:F152"/>
    <mergeCell ref="G152:H152"/>
    <mergeCell ref="E153:F153"/>
    <mergeCell ref="G153:H153"/>
    <mergeCell ref="E154:F154"/>
    <mergeCell ref="G154:H154"/>
    <mergeCell ref="E155:F155"/>
    <mergeCell ref="G155:H155"/>
    <mergeCell ref="A157:J157"/>
    <mergeCell ref="K157:L157"/>
  </mergeCells>
  <printOptions/>
  <pageMargins left="0.75" right="0.41" top="0.39" bottom="0.32" header="0.2" footer="0.21"/>
  <pageSetup horizontalDpi="1200" verticalDpi="1200" orientation="portrait" paperSize="9" scale="73" r:id="rId2"/>
  <rowBreaks count="2" manualBreakCount="2">
    <brk id="56" max="255" man="1"/>
    <brk id="113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3"/>
  </sheetPr>
  <dimension ref="A1:P169"/>
  <sheetViews>
    <sheetView workbookViewId="0" topLeftCell="A1">
      <selection activeCell="A9" sqref="A9:J9"/>
    </sheetView>
  </sheetViews>
  <sheetFormatPr defaultColWidth="0" defaultRowHeight="12.75" customHeight="1" zeroHeight="1"/>
  <cols>
    <col min="1" max="1" width="11.875" style="65" customWidth="1"/>
    <col min="2" max="2" width="22.25390625" style="65" bestFit="1" customWidth="1"/>
    <col min="3" max="3" width="10.125" style="65" bestFit="1" customWidth="1"/>
    <col min="4" max="4" width="9.125" style="65" customWidth="1"/>
    <col min="5" max="5" width="11.625" style="65" bestFit="1" customWidth="1"/>
    <col min="6" max="9" width="9.125" style="65" customWidth="1"/>
    <col min="10" max="10" width="8.75390625" style="65" customWidth="1"/>
    <col min="11" max="12" width="5.75390625" style="4" customWidth="1"/>
    <col min="13" max="16384" width="0" style="4" hidden="1" customWidth="1"/>
  </cols>
  <sheetData>
    <row r="1" spans="1:12" s="3" customFormat="1" ht="12.7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9"/>
      <c r="L1" s="9"/>
    </row>
    <row r="2" spans="1:12" s="3" customFormat="1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9"/>
      <c r="L2" s="9"/>
    </row>
    <row r="3" spans="1:12" s="3" customFormat="1" ht="12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9"/>
      <c r="L3" s="9"/>
    </row>
    <row r="4" spans="1:12" s="3" customFormat="1" ht="12.7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9"/>
      <c r="L4" s="9"/>
    </row>
    <row r="5" spans="1:12" s="3" customFormat="1" ht="12.7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9"/>
      <c r="L5" s="9"/>
    </row>
    <row r="6" spans="1:12" s="3" customFormat="1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9"/>
      <c r="L6" s="9"/>
    </row>
    <row r="7" spans="1:12" s="3" customFormat="1" ht="12.7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9"/>
      <c r="L7" s="9"/>
    </row>
    <row r="8" spans="1:12" s="3" customFormat="1" ht="63.75" customHeight="1" thickBo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9"/>
      <c r="L8" s="9"/>
    </row>
    <row r="9" spans="1:12" s="3" customFormat="1" ht="27.75" customHeight="1" thickBot="1">
      <c r="A9" s="154" t="s">
        <v>81</v>
      </c>
      <c r="B9" s="155"/>
      <c r="C9" s="155"/>
      <c r="D9" s="155"/>
      <c r="E9" s="155"/>
      <c r="F9" s="155"/>
      <c r="G9" s="155"/>
      <c r="H9" s="155"/>
      <c r="I9" s="155"/>
      <c r="J9" s="156"/>
      <c r="K9" s="9"/>
      <c r="L9" s="9"/>
    </row>
    <row r="10" spans="1:10" s="7" customFormat="1" ht="12.7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3" s="27" customFormat="1" ht="16.5" customHeight="1">
      <c r="A11" s="157" t="s">
        <v>0</v>
      </c>
      <c r="B11" s="158"/>
      <c r="C11" s="158"/>
      <c r="D11" s="158"/>
      <c r="E11" s="158"/>
      <c r="F11" s="158"/>
      <c r="G11" s="158"/>
      <c r="H11" s="158"/>
      <c r="I11" s="158"/>
      <c r="J11" s="158"/>
      <c r="K11" s="7"/>
      <c r="L11" s="7"/>
      <c r="M11" s="28"/>
    </row>
    <row r="12" spans="1:12" s="27" customFormat="1" ht="15.75">
      <c r="A12" s="12" t="s">
        <v>1</v>
      </c>
      <c r="B12" s="13" t="s">
        <v>2</v>
      </c>
      <c r="C12" s="14" t="s">
        <v>3</v>
      </c>
      <c r="D12" s="14" t="s">
        <v>4</v>
      </c>
      <c r="E12" s="14" t="s">
        <v>5</v>
      </c>
      <c r="F12" s="14" t="s">
        <v>6</v>
      </c>
      <c r="G12" s="14" t="s">
        <v>7</v>
      </c>
      <c r="H12" s="14" t="s">
        <v>8</v>
      </c>
      <c r="I12" s="14" t="s">
        <v>9</v>
      </c>
      <c r="J12" s="14" t="s">
        <v>10</v>
      </c>
      <c r="K12" s="7"/>
      <c r="L12" s="7"/>
    </row>
    <row r="13" spans="1:12" s="27" customFormat="1" ht="26.25" customHeight="1">
      <c r="A13" s="41">
        <v>1</v>
      </c>
      <c r="B13" s="42" t="s">
        <v>89</v>
      </c>
      <c r="C13" s="48">
        <v>16</v>
      </c>
      <c r="D13" s="48">
        <v>15</v>
      </c>
      <c r="E13" s="48">
        <v>1</v>
      </c>
      <c r="F13" s="48">
        <v>0</v>
      </c>
      <c r="G13" s="48">
        <v>94</v>
      </c>
      <c r="H13" s="48">
        <v>12</v>
      </c>
      <c r="I13" s="48">
        <v>46</v>
      </c>
      <c r="J13" s="48">
        <v>82</v>
      </c>
      <c r="K13" s="7"/>
      <c r="L13" s="7"/>
    </row>
    <row r="14" spans="1:16" s="27" customFormat="1" ht="26.25" customHeight="1">
      <c r="A14" s="41">
        <v>2</v>
      </c>
      <c r="B14" s="42" t="s">
        <v>82</v>
      </c>
      <c r="C14" s="48">
        <v>16</v>
      </c>
      <c r="D14" s="48">
        <v>14</v>
      </c>
      <c r="E14" s="48">
        <v>0</v>
      </c>
      <c r="F14" s="48">
        <v>2</v>
      </c>
      <c r="G14" s="48">
        <v>60</v>
      </c>
      <c r="H14" s="48">
        <v>18</v>
      </c>
      <c r="I14" s="48">
        <v>42</v>
      </c>
      <c r="J14" s="48">
        <v>42</v>
      </c>
      <c r="K14" s="7"/>
      <c r="L14" s="7"/>
      <c r="M14" s="29"/>
      <c r="N14" s="29"/>
      <c r="O14" s="30"/>
      <c r="P14" s="29"/>
    </row>
    <row r="15" spans="1:12" s="27" customFormat="1" ht="26.25" customHeight="1">
      <c r="A15" s="41">
        <v>3</v>
      </c>
      <c r="B15" s="42" t="s">
        <v>90</v>
      </c>
      <c r="C15" s="48">
        <v>16</v>
      </c>
      <c r="D15" s="48">
        <v>10</v>
      </c>
      <c r="E15" s="48">
        <v>1</v>
      </c>
      <c r="F15" s="48">
        <v>5</v>
      </c>
      <c r="G15" s="48">
        <v>53</v>
      </c>
      <c r="H15" s="48">
        <v>29</v>
      </c>
      <c r="I15" s="48">
        <v>31</v>
      </c>
      <c r="J15" s="48">
        <v>24</v>
      </c>
      <c r="K15" s="7"/>
      <c r="L15" s="7"/>
    </row>
    <row r="16" spans="1:12" s="27" customFormat="1" ht="26.25" customHeight="1">
      <c r="A16" s="41">
        <v>4</v>
      </c>
      <c r="B16" s="42" t="s">
        <v>87</v>
      </c>
      <c r="C16" s="48">
        <v>16</v>
      </c>
      <c r="D16" s="48">
        <v>9</v>
      </c>
      <c r="E16" s="48">
        <v>0</v>
      </c>
      <c r="F16" s="48">
        <v>7</v>
      </c>
      <c r="G16" s="48">
        <v>41</v>
      </c>
      <c r="H16" s="48">
        <v>44</v>
      </c>
      <c r="I16" s="48">
        <v>27</v>
      </c>
      <c r="J16" s="48">
        <v>-3</v>
      </c>
      <c r="K16" s="7"/>
      <c r="L16" s="7"/>
    </row>
    <row r="17" spans="1:12" s="27" customFormat="1" ht="26.25" customHeight="1">
      <c r="A17" s="41">
        <v>5</v>
      </c>
      <c r="B17" s="42" t="s">
        <v>83</v>
      </c>
      <c r="C17" s="48">
        <v>16</v>
      </c>
      <c r="D17" s="48">
        <v>6</v>
      </c>
      <c r="E17" s="48">
        <v>0</v>
      </c>
      <c r="F17" s="48">
        <v>10</v>
      </c>
      <c r="G17" s="48">
        <v>28</v>
      </c>
      <c r="H17" s="48">
        <v>39</v>
      </c>
      <c r="I17" s="48">
        <v>18</v>
      </c>
      <c r="J17" s="48">
        <v>-11</v>
      </c>
      <c r="K17" s="7"/>
      <c r="L17" s="7"/>
    </row>
    <row r="18" spans="1:12" s="27" customFormat="1" ht="26.25" customHeight="1">
      <c r="A18" s="41">
        <v>6</v>
      </c>
      <c r="B18" s="42" t="s">
        <v>84</v>
      </c>
      <c r="C18" s="48">
        <v>16</v>
      </c>
      <c r="D18" s="48">
        <v>5</v>
      </c>
      <c r="E18" s="48">
        <v>2</v>
      </c>
      <c r="F18" s="48">
        <v>9</v>
      </c>
      <c r="G18" s="48">
        <v>33</v>
      </c>
      <c r="H18" s="48">
        <v>50</v>
      </c>
      <c r="I18" s="48">
        <v>17</v>
      </c>
      <c r="J18" s="48">
        <v>-17</v>
      </c>
      <c r="K18" s="7"/>
      <c r="L18" s="7"/>
    </row>
    <row r="19" spans="1:12" s="27" customFormat="1" ht="26.25" customHeight="1">
      <c r="A19" s="41">
        <v>7</v>
      </c>
      <c r="B19" s="42" t="s">
        <v>86</v>
      </c>
      <c r="C19" s="48">
        <v>16</v>
      </c>
      <c r="D19" s="48">
        <v>3</v>
      </c>
      <c r="E19" s="48">
        <v>3</v>
      </c>
      <c r="F19" s="48">
        <v>10</v>
      </c>
      <c r="G19" s="48">
        <v>25</v>
      </c>
      <c r="H19" s="48">
        <v>47</v>
      </c>
      <c r="I19" s="48">
        <v>12</v>
      </c>
      <c r="J19" s="48">
        <v>-22</v>
      </c>
      <c r="K19" s="7"/>
      <c r="L19" s="7"/>
    </row>
    <row r="20" spans="1:12" s="27" customFormat="1" ht="26.25" customHeight="1">
      <c r="A20" s="41">
        <v>8</v>
      </c>
      <c r="B20" s="42" t="s">
        <v>85</v>
      </c>
      <c r="C20" s="48">
        <v>16</v>
      </c>
      <c r="D20" s="48">
        <v>3</v>
      </c>
      <c r="E20" s="48">
        <v>2</v>
      </c>
      <c r="F20" s="48">
        <v>11</v>
      </c>
      <c r="G20" s="48">
        <v>16</v>
      </c>
      <c r="H20" s="48">
        <v>58</v>
      </c>
      <c r="I20" s="48">
        <v>11</v>
      </c>
      <c r="J20" s="48">
        <v>-42</v>
      </c>
      <c r="K20" s="7"/>
      <c r="L20" s="7"/>
    </row>
    <row r="21" spans="1:12" s="27" customFormat="1" ht="26.25" customHeight="1">
      <c r="A21" s="41">
        <v>9</v>
      </c>
      <c r="B21" s="42" t="s">
        <v>88</v>
      </c>
      <c r="C21" s="48">
        <v>16</v>
      </c>
      <c r="D21" s="48">
        <v>2</v>
      </c>
      <c r="E21" s="48">
        <v>1</v>
      </c>
      <c r="F21" s="48">
        <v>13</v>
      </c>
      <c r="G21" s="48">
        <v>14</v>
      </c>
      <c r="H21" s="48">
        <v>65</v>
      </c>
      <c r="I21" s="48">
        <v>7</v>
      </c>
      <c r="J21" s="48">
        <v>-51</v>
      </c>
      <c r="K21" s="7"/>
      <c r="L21" s="7"/>
    </row>
    <row r="22" spans="1:12" s="27" customFormat="1" ht="26.25" customHeight="1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7"/>
      <c r="L22" s="7"/>
    </row>
    <row r="23" spans="1:12" s="3" customFormat="1" ht="15.75" customHeight="1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0"/>
      <c r="L23" s="10"/>
    </row>
    <row r="24" spans="1:12" s="3" customFormat="1" ht="15.75" customHeight="1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0"/>
      <c r="L24" s="10"/>
    </row>
    <row r="25" spans="1:12" s="3" customFormat="1" ht="15.75" customHeight="1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0"/>
      <c r="L25" s="10"/>
    </row>
    <row r="26" spans="1:12" s="3" customFormat="1" ht="15.75" customHeight="1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0"/>
      <c r="L26" s="10"/>
    </row>
    <row r="27" spans="1:12" s="3" customFormat="1" ht="15.75" customHeight="1" thickBot="1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0"/>
      <c r="L27" s="10"/>
    </row>
    <row r="28" spans="1:12" ht="18.75" customHeight="1" thickBot="1">
      <c r="A28" s="149" t="s">
        <v>12</v>
      </c>
      <c r="B28" s="150"/>
      <c r="C28" s="150"/>
      <c r="D28" s="150"/>
      <c r="E28" s="150"/>
      <c r="F28" s="150"/>
      <c r="G28" s="150"/>
      <c r="H28" s="150"/>
      <c r="I28" s="150"/>
      <c r="J28" s="151"/>
      <c r="K28" s="7"/>
      <c r="L28" s="7"/>
    </row>
    <row r="29" spans="1:12" ht="18.75" customHeight="1">
      <c r="A29" s="152" t="s">
        <v>13</v>
      </c>
      <c r="B29" s="152"/>
      <c r="C29" s="152"/>
      <c r="D29" s="152"/>
      <c r="E29" s="152"/>
      <c r="F29" s="152"/>
      <c r="G29" s="152"/>
      <c r="H29" s="152"/>
      <c r="I29" s="152"/>
      <c r="J29" s="152"/>
      <c r="K29" s="7"/>
      <c r="L29" s="7"/>
    </row>
    <row r="30" spans="1:12" s="3" customFormat="1" ht="12.75">
      <c r="A30" s="15" t="s">
        <v>14</v>
      </c>
      <c r="B30" s="15" t="s">
        <v>15</v>
      </c>
      <c r="C30" s="15" t="s">
        <v>16</v>
      </c>
      <c r="D30" s="15" t="s">
        <v>17</v>
      </c>
      <c r="E30" s="146" t="s">
        <v>18</v>
      </c>
      <c r="F30" s="146"/>
      <c r="G30" s="146" t="s">
        <v>19</v>
      </c>
      <c r="H30" s="146"/>
      <c r="I30" s="146" t="s">
        <v>20</v>
      </c>
      <c r="J30" s="146"/>
      <c r="K30" s="9"/>
      <c r="L30" s="9"/>
    </row>
    <row r="31" spans="1:12" ht="18.75" customHeight="1">
      <c r="A31" s="18">
        <v>45171</v>
      </c>
      <c r="B31" s="19" t="s">
        <v>146</v>
      </c>
      <c r="C31" s="18" t="s">
        <v>136</v>
      </c>
      <c r="D31" s="19" t="s">
        <v>157</v>
      </c>
      <c r="E31" s="144" t="str">
        <f>B166</f>
        <v>BURSA DEMİRCİ SPOR</v>
      </c>
      <c r="F31" s="144"/>
      <c r="G31" s="144" t="str">
        <f>B159</f>
        <v>VAKIF SPOR</v>
      </c>
      <c r="H31" s="144"/>
      <c r="I31" s="19">
        <v>0</v>
      </c>
      <c r="J31" s="19">
        <v>4</v>
      </c>
      <c r="K31" s="7"/>
      <c r="L31" s="7"/>
    </row>
    <row r="32" spans="1:12" ht="18.75" customHeight="1">
      <c r="A32" s="18">
        <v>45171</v>
      </c>
      <c r="B32" s="19" t="s">
        <v>144</v>
      </c>
      <c r="C32" s="19" t="s">
        <v>136</v>
      </c>
      <c r="D32" s="19" t="s">
        <v>139</v>
      </c>
      <c r="E32" s="144" t="str">
        <f>B160</f>
        <v>ÇEKİRGESPOR</v>
      </c>
      <c r="F32" s="144"/>
      <c r="G32" s="144" t="str">
        <f>B165</f>
        <v>PANAYIRSPOR</v>
      </c>
      <c r="H32" s="144"/>
      <c r="I32" s="19">
        <v>3</v>
      </c>
      <c r="J32" s="19">
        <v>0</v>
      </c>
      <c r="K32" s="7"/>
      <c r="L32" s="7"/>
    </row>
    <row r="33" spans="1:12" ht="18.75" customHeight="1">
      <c r="A33" s="18">
        <v>45171</v>
      </c>
      <c r="B33" s="19" t="s">
        <v>152</v>
      </c>
      <c r="C33" s="19" t="s">
        <v>136</v>
      </c>
      <c r="D33" s="19" t="s">
        <v>139</v>
      </c>
      <c r="E33" s="144" t="str">
        <f>B164</f>
        <v>BURSA EMNİYETSPOR</v>
      </c>
      <c r="F33" s="144"/>
      <c r="G33" s="144" t="str">
        <f>B161</f>
        <v>ALTINAYAK  SPOR</v>
      </c>
      <c r="H33" s="144"/>
      <c r="I33" s="19">
        <v>2</v>
      </c>
      <c r="J33" s="19">
        <v>2</v>
      </c>
      <c r="K33" s="7"/>
      <c r="L33" s="7"/>
    </row>
    <row r="34" spans="1:12" ht="18.75" customHeight="1">
      <c r="A34" s="18">
        <v>45171</v>
      </c>
      <c r="B34" s="19" t="s">
        <v>153</v>
      </c>
      <c r="C34" s="19" t="s">
        <v>136</v>
      </c>
      <c r="D34" s="19" t="s">
        <v>139</v>
      </c>
      <c r="E34" s="139" t="str">
        <f>B162</f>
        <v>YAVUZSELİM G.BİR. </v>
      </c>
      <c r="F34" s="140"/>
      <c r="G34" s="139" t="str">
        <f>B163</f>
        <v>BURSA İNANÇ SPOR</v>
      </c>
      <c r="H34" s="140"/>
      <c r="I34" s="19">
        <v>7</v>
      </c>
      <c r="J34" s="19">
        <v>3</v>
      </c>
      <c r="K34" s="7"/>
      <c r="L34" s="7"/>
    </row>
    <row r="35" spans="1:12" ht="18.75" customHeight="1">
      <c r="A35" s="19"/>
      <c r="B35" s="19"/>
      <c r="C35" s="19"/>
      <c r="D35" s="19"/>
      <c r="E35" s="139" t="str">
        <f>B167</f>
        <v>YUNUSEMRE ARDA SPOR </v>
      </c>
      <c r="F35" s="140"/>
      <c r="G35" s="139" t="str">
        <f>B168</f>
        <v>BAY</v>
      </c>
      <c r="H35" s="140"/>
      <c r="I35" s="19"/>
      <c r="J35" s="19"/>
      <c r="K35" s="7"/>
      <c r="L35" s="7"/>
    </row>
    <row r="36" spans="1:12" ht="18.75" customHeight="1">
      <c r="A36" s="145" t="s">
        <v>21</v>
      </c>
      <c r="B36" s="145"/>
      <c r="C36" s="145"/>
      <c r="D36" s="145"/>
      <c r="E36" s="145"/>
      <c r="F36" s="145"/>
      <c r="G36" s="145"/>
      <c r="H36" s="145"/>
      <c r="I36" s="145"/>
      <c r="J36" s="145"/>
      <c r="K36" s="7"/>
      <c r="L36" s="7"/>
    </row>
    <row r="37" spans="1:12" s="3" customFormat="1" ht="12.75">
      <c r="A37" s="15" t="s">
        <v>14</v>
      </c>
      <c r="B37" s="15" t="s">
        <v>15</v>
      </c>
      <c r="C37" s="15" t="s">
        <v>16</v>
      </c>
      <c r="D37" s="15" t="s">
        <v>17</v>
      </c>
      <c r="E37" s="146" t="s">
        <v>18</v>
      </c>
      <c r="F37" s="146"/>
      <c r="G37" s="146" t="s">
        <v>19</v>
      </c>
      <c r="H37" s="146"/>
      <c r="I37" s="146" t="s">
        <v>20</v>
      </c>
      <c r="J37" s="146"/>
      <c r="K37" s="9"/>
      <c r="L37" s="9"/>
    </row>
    <row r="38" spans="1:12" ht="18.75" customHeight="1">
      <c r="A38" s="18">
        <v>45173</v>
      </c>
      <c r="B38" s="19" t="s">
        <v>158</v>
      </c>
      <c r="C38" s="18" t="s">
        <v>142</v>
      </c>
      <c r="D38" s="19" t="s">
        <v>137</v>
      </c>
      <c r="E38" s="144" t="str">
        <f>B165</f>
        <v>PANAYIRSPOR</v>
      </c>
      <c r="F38" s="144"/>
      <c r="G38" s="144" t="str">
        <f>B167</f>
        <v>YUNUSEMRE ARDA SPOR </v>
      </c>
      <c r="H38" s="144"/>
      <c r="I38" s="19">
        <v>0</v>
      </c>
      <c r="J38" s="19">
        <v>9</v>
      </c>
      <c r="K38" s="7"/>
      <c r="L38" s="7"/>
    </row>
    <row r="39" spans="1:12" ht="18.75" customHeight="1">
      <c r="A39" s="18">
        <v>45173</v>
      </c>
      <c r="B39" s="19" t="s">
        <v>159</v>
      </c>
      <c r="C39" s="19" t="s">
        <v>142</v>
      </c>
      <c r="D39" s="19" t="s">
        <v>137</v>
      </c>
      <c r="E39" s="144" t="str">
        <f>B159</f>
        <v>VAKIF SPOR</v>
      </c>
      <c r="F39" s="144"/>
      <c r="G39" s="144" t="str">
        <f>B164</f>
        <v>BURSA EMNİYETSPOR</v>
      </c>
      <c r="H39" s="144"/>
      <c r="I39" s="19">
        <v>3</v>
      </c>
      <c r="J39" s="19">
        <v>0</v>
      </c>
      <c r="K39" s="7"/>
      <c r="L39" s="7"/>
    </row>
    <row r="40" spans="1:12" ht="18.75" customHeight="1">
      <c r="A40" s="18">
        <v>45174</v>
      </c>
      <c r="B40" s="19" t="s">
        <v>143</v>
      </c>
      <c r="C40" s="19" t="s">
        <v>160</v>
      </c>
      <c r="D40" s="19" t="s">
        <v>139</v>
      </c>
      <c r="E40" s="144" t="str">
        <f>B163</f>
        <v>BURSA İNANÇ SPOR</v>
      </c>
      <c r="F40" s="144"/>
      <c r="G40" s="144" t="str">
        <f>B160</f>
        <v>ÇEKİRGESPOR</v>
      </c>
      <c r="H40" s="144"/>
      <c r="I40" s="19">
        <v>2</v>
      </c>
      <c r="J40" s="19">
        <v>1</v>
      </c>
      <c r="K40" s="7"/>
      <c r="L40" s="7"/>
    </row>
    <row r="41" spans="1:12" ht="18.75" customHeight="1">
      <c r="A41" s="18">
        <v>45173</v>
      </c>
      <c r="B41" s="19" t="s">
        <v>161</v>
      </c>
      <c r="C41" s="19" t="s">
        <v>142</v>
      </c>
      <c r="D41" s="19" t="s">
        <v>148</v>
      </c>
      <c r="E41" s="139" t="str">
        <f>B161</f>
        <v>ALTINAYAK  SPOR</v>
      </c>
      <c r="F41" s="140"/>
      <c r="G41" s="139" t="str">
        <f>B162</f>
        <v>YAVUZSELİM G.BİR. </v>
      </c>
      <c r="H41" s="140"/>
      <c r="I41" s="19">
        <v>3</v>
      </c>
      <c r="J41" s="19">
        <v>2</v>
      </c>
      <c r="K41" s="7"/>
      <c r="L41" s="7"/>
    </row>
    <row r="42" spans="1:12" ht="18.75" customHeight="1">
      <c r="A42" s="19"/>
      <c r="B42" s="19"/>
      <c r="C42" s="19"/>
      <c r="D42" s="19"/>
      <c r="E42" s="139" t="str">
        <f>B166</f>
        <v>BURSA DEMİRCİ SPOR</v>
      </c>
      <c r="F42" s="140"/>
      <c r="G42" s="139" t="str">
        <f>B168</f>
        <v>BAY</v>
      </c>
      <c r="H42" s="140"/>
      <c r="I42" s="19"/>
      <c r="J42" s="19"/>
      <c r="K42" s="7"/>
      <c r="L42" s="7"/>
    </row>
    <row r="43" spans="1:12" ht="18.75" customHeight="1">
      <c r="A43" s="145" t="s">
        <v>22</v>
      </c>
      <c r="B43" s="145"/>
      <c r="C43" s="145"/>
      <c r="D43" s="145"/>
      <c r="E43" s="145"/>
      <c r="F43" s="145"/>
      <c r="G43" s="145"/>
      <c r="H43" s="145"/>
      <c r="I43" s="145"/>
      <c r="J43" s="145"/>
      <c r="K43" s="7"/>
      <c r="L43" s="7"/>
    </row>
    <row r="44" spans="1:12" s="3" customFormat="1" ht="12.75">
      <c r="A44" s="15" t="s">
        <v>14</v>
      </c>
      <c r="B44" s="15" t="s">
        <v>15</v>
      </c>
      <c r="C44" s="15" t="s">
        <v>16</v>
      </c>
      <c r="D44" s="15" t="s">
        <v>17</v>
      </c>
      <c r="E44" s="146" t="s">
        <v>18</v>
      </c>
      <c r="F44" s="146"/>
      <c r="G44" s="146" t="s">
        <v>19</v>
      </c>
      <c r="H44" s="146"/>
      <c r="I44" s="146" t="s">
        <v>20</v>
      </c>
      <c r="J44" s="146"/>
      <c r="K44" s="9"/>
      <c r="L44" s="9"/>
    </row>
    <row r="45" spans="1:12" ht="18.75" customHeight="1">
      <c r="A45" s="18">
        <v>45179</v>
      </c>
      <c r="B45" s="19" t="s">
        <v>152</v>
      </c>
      <c r="C45" s="18" t="s">
        <v>176</v>
      </c>
      <c r="D45" s="19" t="s">
        <v>139</v>
      </c>
      <c r="E45" s="144" t="str">
        <f>B164</f>
        <v>BURSA EMNİYETSPOR</v>
      </c>
      <c r="F45" s="144"/>
      <c r="G45" s="144" t="str">
        <f>B166</f>
        <v>BURSA DEMİRCİ SPOR</v>
      </c>
      <c r="H45" s="144"/>
      <c r="I45" s="19">
        <v>4</v>
      </c>
      <c r="J45" s="19">
        <v>2</v>
      </c>
      <c r="K45" s="7"/>
      <c r="L45" s="7"/>
    </row>
    <row r="46" spans="1:12" ht="18.75" customHeight="1">
      <c r="A46" s="18">
        <v>45178</v>
      </c>
      <c r="B46" s="19" t="s">
        <v>153</v>
      </c>
      <c r="C46" s="19" t="s">
        <v>136</v>
      </c>
      <c r="D46" s="19" t="s">
        <v>137</v>
      </c>
      <c r="E46" s="144" t="str">
        <f>B167</f>
        <v>YUNUSEMRE ARDA SPOR </v>
      </c>
      <c r="F46" s="144"/>
      <c r="G46" s="144" t="str">
        <f>B163</f>
        <v>BURSA İNANÇ SPOR</v>
      </c>
      <c r="H46" s="144"/>
      <c r="I46" s="19">
        <v>8</v>
      </c>
      <c r="J46" s="19">
        <v>0</v>
      </c>
      <c r="K46" s="7"/>
      <c r="L46" s="7"/>
    </row>
    <row r="47" spans="1:12" ht="18.75" customHeight="1">
      <c r="A47" s="18">
        <v>45179</v>
      </c>
      <c r="B47" s="19" t="s">
        <v>153</v>
      </c>
      <c r="C47" s="19" t="s">
        <v>176</v>
      </c>
      <c r="D47" s="19" t="s">
        <v>164</v>
      </c>
      <c r="E47" s="144" t="str">
        <f>B162</f>
        <v>YAVUZSELİM G.BİR. </v>
      </c>
      <c r="F47" s="144"/>
      <c r="G47" s="144" t="str">
        <f>B159</f>
        <v>VAKIF SPOR</v>
      </c>
      <c r="H47" s="144"/>
      <c r="I47" s="19">
        <v>1</v>
      </c>
      <c r="J47" s="19">
        <v>3</v>
      </c>
      <c r="K47" s="7"/>
      <c r="L47" s="7"/>
    </row>
    <row r="48" spans="1:12" ht="18.75" customHeight="1">
      <c r="A48" s="18">
        <v>45179</v>
      </c>
      <c r="B48" s="19" t="s">
        <v>144</v>
      </c>
      <c r="C48" s="19" t="s">
        <v>162</v>
      </c>
      <c r="D48" s="19" t="s">
        <v>139</v>
      </c>
      <c r="E48" s="139" t="str">
        <f>B160</f>
        <v>ÇEKİRGESPOR</v>
      </c>
      <c r="F48" s="140"/>
      <c r="G48" s="139" t="str">
        <f>B161</f>
        <v>ALTINAYAK  SPOR</v>
      </c>
      <c r="H48" s="140"/>
      <c r="I48" s="19">
        <v>6</v>
      </c>
      <c r="J48" s="19">
        <v>3</v>
      </c>
      <c r="K48" s="7"/>
      <c r="L48" s="7"/>
    </row>
    <row r="49" spans="1:12" ht="18.75" customHeight="1">
      <c r="A49" s="19"/>
      <c r="B49" s="19"/>
      <c r="C49" s="19"/>
      <c r="D49" s="19"/>
      <c r="E49" s="139" t="str">
        <f>B165</f>
        <v>PANAYIRSPOR</v>
      </c>
      <c r="F49" s="140"/>
      <c r="G49" s="139" t="str">
        <f>B168</f>
        <v>BAY</v>
      </c>
      <c r="H49" s="140"/>
      <c r="I49" s="19"/>
      <c r="J49" s="19"/>
      <c r="K49" s="7"/>
      <c r="L49" s="7"/>
    </row>
    <row r="50" spans="1:12" ht="18.75" customHeight="1">
      <c r="A50" s="145" t="s">
        <v>24</v>
      </c>
      <c r="B50" s="145"/>
      <c r="C50" s="145"/>
      <c r="D50" s="145"/>
      <c r="E50" s="145"/>
      <c r="F50" s="145"/>
      <c r="G50" s="145"/>
      <c r="H50" s="145"/>
      <c r="I50" s="145"/>
      <c r="J50" s="145"/>
      <c r="K50" s="7"/>
      <c r="L50" s="7"/>
    </row>
    <row r="51" spans="1:12" s="3" customFormat="1" ht="12.75">
      <c r="A51" s="15" t="s">
        <v>14</v>
      </c>
      <c r="B51" s="15" t="s">
        <v>15</v>
      </c>
      <c r="C51" s="15" t="s">
        <v>16</v>
      </c>
      <c r="D51" s="15" t="s">
        <v>17</v>
      </c>
      <c r="E51" s="146" t="s">
        <v>18</v>
      </c>
      <c r="F51" s="146"/>
      <c r="G51" s="146" t="s">
        <v>19</v>
      </c>
      <c r="H51" s="146"/>
      <c r="I51" s="146" t="s">
        <v>20</v>
      </c>
      <c r="J51" s="146"/>
      <c r="K51" s="9"/>
      <c r="L51" s="9"/>
    </row>
    <row r="52" spans="1:12" ht="18.75" customHeight="1">
      <c r="A52" s="18">
        <v>45183</v>
      </c>
      <c r="B52" s="19" t="s">
        <v>150</v>
      </c>
      <c r="C52" s="18" t="s">
        <v>178</v>
      </c>
      <c r="D52" s="19" t="s">
        <v>139</v>
      </c>
      <c r="E52" s="144" t="str">
        <f>B163</f>
        <v>BURSA İNANÇ SPOR</v>
      </c>
      <c r="F52" s="144"/>
      <c r="G52" s="144" t="str">
        <f>B165</f>
        <v>PANAYIRSPOR</v>
      </c>
      <c r="H52" s="144"/>
      <c r="I52" s="19">
        <v>1</v>
      </c>
      <c r="J52" s="19">
        <v>5</v>
      </c>
      <c r="K52" s="7"/>
      <c r="L52" s="7"/>
    </row>
    <row r="53" spans="1:12" ht="18.75" customHeight="1">
      <c r="A53" s="18">
        <v>45183</v>
      </c>
      <c r="B53" s="19" t="s">
        <v>146</v>
      </c>
      <c r="C53" s="19" t="s">
        <v>178</v>
      </c>
      <c r="D53" s="19" t="s">
        <v>164</v>
      </c>
      <c r="E53" s="144" t="str">
        <f>B166</f>
        <v>BURSA DEMİRCİ SPOR</v>
      </c>
      <c r="F53" s="144"/>
      <c r="G53" s="144" t="str">
        <f>B162</f>
        <v>YAVUZSELİM G.BİR. </v>
      </c>
      <c r="H53" s="144"/>
      <c r="I53" s="19">
        <v>1</v>
      </c>
      <c r="J53" s="19">
        <v>6</v>
      </c>
      <c r="K53" s="7"/>
      <c r="L53" s="7"/>
    </row>
    <row r="54" spans="1:12" ht="18.75" customHeight="1">
      <c r="A54" s="18">
        <v>45183</v>
      </c>
      <c r="B54" s="19" t="s">
        <v>161</v>
      </c>
      <c r="C54" s="19" t="s">
        <v>178</v>
      </c>
      <c r="D54" s="19" t="s">
        <v>137</v>
      </c>
      <c r="E54" s="144" t="str">
        <f>B161</f>
        <v>ALTINAYAK  SPOR</v>
      </c>
      <c r="F54" s="144"/>
      <c r="G54" s="144" t="str">
        <f>B167</f>
        <v>YUNUSEMRE ARDA SPOR </v>
      </c>
      <c r="H54" s="144"/>
      <c r="I54" s="19">
        <v>3</v>
      </c>
      <c r="J54" s="19">
        <v>3</v>
      </c>
      <c r="K54" s="7"/>
      <c r="L54" s="7"/>
    </row>
    <row r="55" spans="1:12" ht="18.75" customHeight="1">
      <c r="A55" s="18">
        <v>45183</v>
      </c>
      <c r="B55" s="19" t="s">
        <v>159</v>
      </c>
      <c r="C55" s="19" t="s">
        <v>178</v>
      </c>
      <c r="D55" s="19" t="s">
        <v>139</v>
      </c>
      <c r="E55" s="139" t="str">
        <f>B159</f>
        <v>VAKIF SPOR</v>
      </c>
      <c r="F55" s="140"/>
      <c r="G55" s="139" t="str">
        <f>B160</f>
        <v>ÇEKİRGESPOR</v>
      </c>
      <c r="H55" s="140"/>
      <c r="I55" s="19">
        <v>4</v>
      </c>
      <c r="J55" s="19">
        <v>0</v>
      </c>
      <c r="K55" s="7"/>
      <c r="L55" s="7"/>
    </row>
    <row r="56" spans="1:12" ht="18.75" customHeight="1">
      <c r="A56" s="19"/>
      <c r="B56" s="19"/>
      <c r="C56" s="19"/>
      <c r="D56" s="19"/>
      <c r="E56" s="139" t="str">
        <f>B164</f>
        <v>BURSA EMNİYETSPOR</v>
      </c>
      <c r="F56" s="140"/>
      <c r="G56" s="139" t="str">
        <f>B168</f>
        <v>BAY</v>
      </c>
      <c r="H56" s="140"/>
      <c r="I56" s="19"/>
      <c r="J56" s="19"/>
      <c r="K56" s="7"/>
      <c r="L56" s="7"/>
    </row>
    <row r="57" spans="1:12" ht="18.75" customHeight="1">
      <c r="A57" s="145" t="s">
        <v>25</v>
      </c>
      <c r="B57" s="145"/>
      <c r="C57" s="145"/>
      <c r="D57" s="145"/>
      <c r="E57" s="145"/>
      <c r="F57" s="145"/>
      <c r="G57" s="145"/>
      <c r="H57" s="145"/>
      <c r="I57" s="145"/>
      <c r="J57" s="145"/>
      <c r="K57" s="7"/>
      <c r="L57" s="7"/>
    </row>
    <row r="58" spans="1:12" s="3" customFormat="1" ht="12.75">
      <c r="A58" s="15" t="s">
        <v>14</v>
      </c>
      <c r="B58" s="15" t="s">
        <v>15</v>
      </c>
      <c r="C58" s="15" t="s">
        <v>16</v>
      </c>
      <c r="D58" s="15" t="s">
        <v>17</v>
      </c>
      <c r="E58" s="146" t="s">
        <v>18</v>
      </c>
      <c r="F58" s="146"/>
      <c r="G58" s="146" t="s">
        <v>19</v>
      </c>
      <c r="H58" s="146"/>
      <c r="I58" s="146" t="s">
        <v>20</v>
      </c>
      <c r="J58" s="146"/>
      <c r="K58" s="9"/>
      <c r="L58" s="9"/>
    </row>
    <row r="59" spans="1:12" ht="18.75" customHeight="1">
      <c r="A59" s="18">
        <v>45186</v>
      </c>
      <c r="B59" s="19" t="s">
        <v>153</v>
      </c>
      <c r="C59" s="18" t="s">
        <v>162</v>
      </c>
      <c r="D59" s="19" t="s">
        <v>139</v>
      </c>
      <c r="E59" s="144" t="str">
        <f>B162</f>
        <v>YAVUZSELİM G.BİR. </v>
      </c>
      <c r="F59" s="144"/>
      <c r="G59" s="144" t="str">
        <f>B164</f>
        <v>BURSA EMNİYETSPOR</v>
      </c>
      <c r="H59" s="144"/>
      <c r="I59" s="19">
        <v>3</v>
      </c>
      <c r="J59" s="19">
        <v>1</v>
      </c>
      <c r="K59" s="7"/>
      <c r="L59" s="7"/>
    </row>
    <row r="60" spans="1:12" ht="18.75" customHeight="1">
      <c r="A60" s="18">
        <v>45186</v>
      </c>
      <c r="B60" s="19" t="s">
        <v>158</v>
      </c>
      <c r="C60" s="18" t="s">
        <v>162</v>
      </c>
      <c r="D60" s="19" t="s">
        <v>177</v>
      </c>
      <c r="E60" s="144" t="str">
        <f>B165</f>
        <v>PANAYIRSPOR</v>
      </c>
      <c r="F60" s="144"/>
      <c r="G60" s="144" t="str">
        <f>B161</f>
        <v>ALTINAYAK  SPOR</v>
      </c>
      <c r="H60" s="144"/>
      <c r="I60" s="19">
        <v>4</v>
      </c>
      <c r="J60" s="19">
        <v>1</v>
      </c>
      <c r="K60" s="7"/>
      <c r="L60" s="7"/>
    </row>
    <row r="61" spans="1:12" ht="18.75" customHeight="1">
      <c r="A61" s="18">
        <v>45186</v>
      </c>
      <c r="B61" s="19" t="s">
        <v>144</v>
      </c>
      <c r="C61" s="18" t="s">
        <v>162</v>
      </c>
      <c r="D61" s="19" t="s">
        <v>137</v>
      </c>
      <c r="E61" s="144" t="str">
        <f>B160</f>
        <v>ÇEKİRGESPOR</v>
      </c>
      <c r="F61" s="144"/>
      <c r="G61" s="144" t="str">
        <f>B166</f>
        <v>BURSA DEMİRCİ SPOR</v>
      </c>
      <c r="H61" s="144"/>
      <c r="I61" s="19">
        <v>4</v>
      </c>
      <c r="J61" s="19">
        <v>0</v>
      </c>
      <c r="K61" s="7"/>
      <c r="L61" s="7"/>
    </row>
    <row r="62" spans="1:12" ht="18.75" customHeight="1">
      <c r="A62" s="18">
        <v>45186</v>
      </c>
      <c r="B62" s="19" t="s">
        <v>153</v>
      </c>
      <c r="C62" s="18" t="s">
        <v>162</v>
      </c>
      <c r="D62" s="19" t="s">
        <v>137</v>
      </c>
      <c r="E62" s="139" t="str">
        <f>B167</f>
        <v>YUNUSEMRE ARDA SPOR </v>
      </c>
      <c r="F62" s="140"/>
      <c r="G62" s="139" t="str">
        <f>B159</f>
        <v>VAKIF SPOR</v>
      </c>
      <c r="H62" s="140"/>
      <c r="I62" s="19">
        <v>5</v>
      </c>
      <c r="J62" s="19">
        <v>0</v>
      </c>
      <c r="K62" s="7"/>
      <c r="L62" s="7"/>
    </row>
    <row r="63" spans="1:12" ht="18.75" customHeight="1">
      <c r="A63" s="19"/>
      <c r="B63" s="19"/>
      <c r="C63" s="19"/>
      <c r="D63" s="19"/>
      <c r="E63" s="139" t="str">
        <f>B163</f>
        <v>BURSA İNANÇ SPOR</v>
      </c>
      <c r="F63" s="140"/>
      <c r="G63" s="139" t="str">
        <f>B168</f>
        <v>BAY</v>
      </c>
      <c r="H63" s="140"/>
      <c r="I63" s="19"/>
      <c r="J63" s="19"/>
      <c r="K63" s="7"/>
      <c r="L63" s="7"/>
    </row>
    <row r="64" spans="1:12" ht="18.75" customHeight="1">
      <c r="A64" s="145" t="s">
        <v>29</v>
      </c>
      <c r="B64" s="145"/>
      <c r="C64" s="145"/>
      <c r="D64" s="145"/>
      <c r="E64" s="145"/>
      <c r="F64" s="145"/>
      <c r="G64" s="145"/>
      <c r="H64" s="145"/>
      <c r="I64" s="145"/>
      <c r="J64" s="145"/>
      <c r="K64" s="7"/>
      <c r="L64" s="7"/>
    </row>
    <row r="65" spans="1:12" s="3" customFormat="1" ht="12.75">
      <c r="A65" s="15" t="s">
        <v>14</v>
      </c>
      <c r="B65" s="15" t="s">
        <v>15</v>
      </c>
      <c r="C65" s="15" t="s">
        <v>16</v>
      </c>
      <c r="D65" s="15" t="s">
        <v>17</v>
      </c>
      <c r="E65" s="146" t="s">
        <v>18</v>
      </c>
      <c r="F65" s="146"/>
      <c r="G65" s="146" t="s">
        <v>19</v>
      </c>
      <c r="H65" s="146"/>
      <c r="I65" s="146" t="s">
        <v>20</v>
      </c>
      <c r="J65" s="146"/>
      <c r="K65" s="9"/>
      <c r="L65" s="9"/>
    </row>
    <row r="66" spans="1:12" ht="18.75" customHeight="1">
      <c r="A66" s="18">
        <v>45189</v>
      </c>
      <c r="B66" s="19" t="s">
        <v>161</v>
      </c>
      <c r="C66" s="18" t="s">
        <v>199</v>
      </c>
      <c r="D66" s="19" t="s">
        <v>137</v>
      </c>
      <c r="E66" s="144" t="str">
        <f>B161</f>
        <v>ALTINAYAK  SPOR</v>
      </c>
      <c r="F66" s="144"/>
      <c r="G66" s="144" t="str">
        <f>B163</f>
        <v>BURSA İNANÇ SPOR</v>
      </c>
      <c r="H66" s="144"/>
      <c r="I66" s="19">
        <v>7</v>
      </c>
      <c r="J66" s="19">
        <v>1</v>
      </c>
      <c r="K66" s="7"/>
      <c r="L66" s="7"/>
    </row>
    <row r="67" spans="1:12" ht="18.75" customHeight="1">
      <c r="A67" s="18">
        <v>45189</v>
      </c>
      <c r="B67" s="19" t="s">
        <v>152</v>
      </c>
      <c r="C67" s="19" t="s">
        <v>199</v>
      </c>
      <c r="D67" s="19" t="s">
        <v>137</v>
      </c>
      <c r="E67" s="144" t="str">
        <f>B164</f>
        <v>BURSA EMNİYETSPOR</v>
      </c>
      <c r="F67" s="144"/>
      <c r="G67" s="144" t="str">
        <f>B160</f>
        <v>ÇEKİRGESPOR</v>
      </c>
      <c r="H67" s="144"/>
      <c r="I67" s="19">
        <v>4</v>
      </c>
      <c r="J67" s="19">
        <v>1</v>
      </c>
      <c r="K67" s="7"/>
      <c r="L67" s="7"/>
    </row>
    <row r="68" spans="1:12" ht="18.75" customHeight="1">
      <c r="A68" s="18">
        <v>45190</v>
      </c>
      <c r="B68" s="19" t="s">
        <v>159</v>
      </c>
      <c r="C68" s="19" t="s">
        <v>178</v>
      </c>
      <c r="D68" s="19" t="s">
        <v>139</v>
      </c>
      <c r="E68" s="144" t="str">
        <f>B159</f>
        <v>VAKIF SPOR</v>
      </c>
      <c r="F68" s="144"/>
      <c r="G68" s="144" t="str">
        <f>B165</f>
        <v>PANAYIRSPOR</v>
      </c>
      <c r="H68" s="144"/>
      <c r="I68" s="19">
        <v>5</v>
      </c>
      <c r="J68" s="19">
        <v>3</v>
      </c>
      <c r="K68" s="7"/>
      <c r="L68" s="7"/>
    </row>
    <row r="69" spans="1:12" ht="18.75" customHeight="1">
      <c r="A69" s="18">
        <v>45189</v>
      </c>
      <c r="B69" s="19" t="s">
        <v>146</v>
      </c>
      <c r="C69" s="19" t="s">
        <v>199</v>
      </c>
      <c r="D69" s="19" t="s">
        <v>137</v>
      </c>
      <c r="E69" s="139" t="str">
        <f>B166</f>
        <v>BURSA DEMİRCİ SPOR</v>
      </c>
      <c r="F69" s="140"/>
      <c r="G69" s="139" t="str">
        <f>B167</f>
        <v>YUNUSEMRE ARDA SPOR </v>
      </c>
      <c r="H69" s="140"/>
      <c r="I69" s="19">
        <v>0</v>
      </c>
      <c r="J69" s="19">
        <v>6</v>
      </c>
      <c r="K69" s="7"/>
      <c r="L69" s="7"/>
    </row>
    <row r="70" spans="1:12" ht="18.75" customHeight="1">
      <c r="A70" s="19"/>
      <c r="B70" s="19"/>
      <c r="C70" s="19"/>
      <c r="D70" s="19"/>
      <c r="E70" s="139" t="str">
        <f>B162</f>
        <v>YAVUZSELİM G.BİR. </v>
      </c>
      <c r="F70" s="140"/>
      <c r="G70" s="139" t="str">
        <f>B168</f>
        <v>BAY</v>
      </c>
      <c r="H70" s="140"/>
      <c r="I70" s="19"/>
      <c r="J70" s="19"/>
      <c r="K70" s="7"/>
      <c r="L70" s="7"/>
    </row>
    <row r="71" spans="1:12" ht="18.75" customHeight="1">
      <c r="A71" s="145" t="s">
        <v>30</v>
      </c>
      <c r="B71" s="145"/>
      <c r="C71" s="145"/>
      <c r="D71" s="145"/>
      <c r="E71" s="145"/>
      <c r="F71" s="145"/>
      <c r="G71" s="145"/>
      <c r="H71" s="145"/>
      <c r="I71" s="145"/>
      <c r="J71" s="145"/>
      <c r="K71" s="7"/>
      <c r="L71" s="7"/>
    </row>
    <row r="72" spans="1:12" s="3" customFormat="1" ht="12.75">
      <c r="A72" s="15" t="s">
        <v>14</v>
      </c>
      <c r="B72" s="15" t="s">
        <v>15</v>
      </c>
      <c r="C72" s="15" t="s">
        <v>16</v>
      </c>
      <c r="D72" s="15" t="s">
        <v>17</v>
      </c>
      <c r="E72" s="146" t="s">
        <v>18</v>
      </c>
      <c r="F72" s="146"/>
      <c r="G72" s="146" t="s">
        <v>19</v>
      </c>
      <c r="H72" s="146"/>
      <c r="I72" s="146" t="s">
        <v>20</v>
      </c>
      <c r="J72" s="146"/>
      <c r="K72" s="9"/>
      <c r="L72" s="9"/>
    </row>
    <row r="73" spans="1:12" ht="18.75" customHeight="1">
      <c r="A73" s="18">
        <v>45193</v>
      </c>
      <c r="B73" s="19" t="s">
        <v>144</v>
      </c>
      <c r="C73" s="18" t="s">
        <v>162</v>
      </c>
      <c r="D73" s="19" t="s">
        <v>203</v>
      </c>
      <c r="E73" s="144" t="str">
        <f>B160</f>
        <v>ÇEKİRGESPOR</v>
      </c>
      <c r="F73" s="144"/>
      <c r="G73" s="144" t="str">
        <f>B162</f>
        <v>YAVUZSELİM G.BİR. </v>
      </c>
      <c r="H73" s="144"/>
      <c r="I73" s="19">
        <v>0</v>
      </c>
      <c r="J73" s="19">
        <v>6</v>
      </c>
      <c r="K73" s="7"/>
      <c r="L73" s="7"/>
    </row>
    <row r="74" spans="1:12" ht="18.75" customHeight="1">
      <c r="A74" s="18">
        <v>45193</v>
      </c>
      <c r="B74" s="19" t="s">
        <v>143</v>
      </c>
      <c r="C74" s="18" t="s">
        <v>162</v>
      </c>
      <c r="D74" s="124" t="s">
        <v>205</v>
      </c>
      <c r="E74" s="144" t="str">
        <f>B163</f>
        <v>BURSA İNANÇ SPOR</v>
      </c>
      <c r="F74" s="144"/>
      <c r="G74" s="144" t="str">
        <f>B159</f>
        <v>VAKIF SPOR</v>
      </c>
      <c r="H74" s="144"/>
      <c r="I74" s="19">
        <v>1</v>
      </c>
      <c r="J74" s="19">
        <v>5</v>
      </c>
      <c r="K74" s="7"/>
      <c r="L74" s="7"/>
    </row>
    <row r="75" spans="1:12" ht="18.75" customHeight="1">
      <c r="A75" s="18">
        <v>45193</v>
      </c>
      <c r="B75" s="19" t="s">
        <v>153</v>
      </c>
      <c r="C75" s="18" t="s">
        <v>162</v>
      </c>
      <c r="D75" s="124" t="s">
        <v>173</v>
      </c>
      <c r="E75" s="144" t="str">
        <f>B167</f>
        <v>YUNUSEMRE ARDA SPOR </v>
      </c>
      <c r="F75" s="144"/>
      <c r="G75" s="144" t="str">
        <f>B164</f>
        <v>BURSA EMNİYETSPOR</v>
      </c>
      <c r="H75" s="144"/>
      <c r="I75" s="19">
        <v>8</v>
      </c>
      <c r="J75" s="19">
        <v>1</v>
      </c>
      <c r="K75" s="7"/>
      <c r="L75" s="7"/>
    </row>
    <row r="76" spans="1:12" ht="18.75" customHeight="1">
      <c r="A76" s="18">
        <v>45193</v>
      </c>
      <c r="B76" s="19" t="s">
        <v>158</v>
      </c>
      <c r="C76" s="18" t="s">
        <v>162</v>
      </c>
      <c r="D76" s="124" t="s">
        <v>164</v>
      </c>
      <c r="E76" s="139" t="str">
        <f>B165</f>
        <v>PANAYIRSPOR</v>
      </c>
      <c r="F76" s="140"/>
      <c r="G76" s="139" t="str">
        <f>B166</f>
        <v>BURSA DEMİRCİ SPOR</v>
      </c>
      <c r="H76" s="140"/>
      <c r="I76" s="19">
        <v>5</v>
      </c>
      <c r="J76" s="19">
        <v>1</v>
      </c>
      <c r="K76" s="7"/>
      <c r="L76" s="7"/>
    </row>
    <row r="77" spans="1:12" ht="18.75" customHeight="1">
      <c r="A77" s="19"/>
      <c r="B77" s="19"/>
      <c r="C77" s="19"/>
      <c r="D77" s="124"/>
      <c r="E77" s="139" t="str">
        <f>B161</f>
        <v>ALTINAYAK  SPOR</v>
      </c>
      <c r="F77" s="140"/>
      <c r="G77" s="139" t="str">
        <f>B168</f>
        <v>BAY</v>
      </c>
      <c r="H77" s="140"/>
      <c r="I77" s="19"/>
      <c r="J77" s="19"/>
      <c r="K77" s="7"/>
      <c r="L77" s="7"/>
    </row>
    <row r="78" spans="1:12" ht="18.75" customHeight="1">
      <c r="A78" s="145" t="s">
        <v>31</v>
      </c>
      <c r="B78" s="145"/>
      <c r="C78" s="145"/>
      <c r="D78" s="145"/>
      <c r="E78" s="145"/>
      <c r="F78" s="145"/>
      <c r="G78" s="145"/>
      <c r="H78" s="145"/>
      <c r="I78" s="145"/>
      <c r="J78" s="145"/>
      <c r="K78" s="7"/>
      <c r="L78" s="7"/>
    </row>
    <row r="79" spans="1:12" s="3" customFormat="1" ht="12.75">
      <c r="A79" s="15" t="s">
        <v>14</v>
      </c>
      <c r="B79" s="15" t="s">
        <v>15</v>
      </c>
      <c r="C79" s="15" t="s">
        <v>16</v>
      </c>
      <c r="D79" s="15" t="s">
        <v>17</v>
      </c>
      <c r="E79" s="146" t="s">
        <v>18</v>
      </c>
      <c r="F79" s="146"/>
      <c r="G79" s="146" t="s">
        <v>19</v>
      </c>
      <c r="H79" s="146"/>
      <c r="I79" s="146" t="s">
        <v>20</v>
      </c>
      <c r="J79" s="146"/>
      <c r="K79" s="9"/>
      <c r="L79" s="9"/>
    </row>
    <row r="80" spans="1:12" ht="18.75" customHeight="1">
      <c r="A80" s="18">
        <v>45195</v>
      </c>
      <c r="B80" s="19" t="s">
        <v>159</v>
      </c>
      <c r="C80" s="18" t="s">
        <v>160</v>
      </c>
      <c r="D80" s="19" t="s">
        <v>203</v>
      </c>
      <c r="E80" s="144" t="str">
        <f>B159</f>
        <v>VAKIF SPOR</v>
      </c>
      <c r="F80" s="144"/>
      <c r="G80" s="144" t="str">
        <f>B161</f>
        <v>ALTINAYAK  SPOR</v>
      </c>
      <c r="H80" s="144"/>
      <c r="I80" s="19">
        <v>6</v>
      </c>
      <c r="J80" s="19">
        <v>1</v>
      </c>
      <c r="K80" s="7"/>
      <c r="L80" s="7"/>
    </row>
    <row r="81" spans="1:12" ht="18.75" customHeight="1">
      <c r="A81" s="18">
        <v>45195</v>
      </c>
      <c r="B81" s="19" t="s">
        <v>153</v>
      </c>
      <c r="C81" s="18" t="s">
        <v>160</v>
      </c>
      <c r="D81" s="19" t="s">
        <v>173</v>
      </c>
      <c r="E81" s="144" t="str">
        <f>B162</f>
        <v>YAVUZSELİM G.BİR. </v>
      </c>
      <c r="F81" s="144"/>
      <c r="G81" s="144" t="str">
        <f>B167</f>
        <v>YUNUSEMRE ARDA SPOR </v>
      </c>
      <c r="H81" s="144"/>
      <c r="I81" s="19">
        <v>1</v>
      </c>
      <c r="J81" s="19">
        <v>5</v>
      </c>
      <c r="K81" s="7"/>
      <c r="L81" s="7"/>
    </row>
    <row r="82" spans="1:12" ht="18.75" customHeight="1">
      <c r="A82" s="18">
        <v>45195</v>
      </c>
      <c r="B82" s="19" t="s">
        <v>146</v>
      </c>
      <c r="C82" s="18" t="s">
        <v>160</v>
      </c>
      <c r="D82" s="19" t="s">
        <v>203</v>
      </c>
      <c r="E82" s="144" t="str">
        <f>B166</f>
        <v>BURSA DEMİRCİ SPOR</v>
      </c>
      <c r="F82" s="144"/>
      <c r="G82" s="144" t="str">
        <f>B163</f>
        <v>BURSA İNANÇ SPOR</v>
      </c>
      <c r="H82" s="144"/>
      <c r="I82" s="19">
        <v>3</v>
      </c>
      <c r="J82" s="19">
        <v>1</v>
      </c>
      <c r="K82" s="7"/>
      <c r="L82" s="7"/>
    </row>
    <row r="83" spans="1:12" ht="18.75" customHeight="1">
      <c r="A83" s="18">
        <v>45195</v>
      </c>
      <c r="B83" s="19" t="s">
        <v>143</v>
      </c>
      <c r="C83" s="18" t="s">
        <v>160</v>
      </c>
      <c r="D83" s="124" t="s">
        <v>205</v>
      </c>
      <c r="E83" s="139" t="str">
        <f>B164</f>
        <v>BURSA EMNİYETSPOR</v>
      </c>
      <c r="F83" s="140"/>
      <c r="G83" s="139" t="str">
        <f>B165</f>
        <v>PANAYIRSPOR</v>
      </c>
      <c r="H83" s="140"/>
      <c r="I83" s="19">
        <v>1</v>
      </c>
      <c r="J83" s="19">
        <v>2</v>
      </c>
      <c r="K83" s="7"/>
      <c r="L83" s="7"/>
    </row>
    <row r="84" spans="1:12" ht="18.75" customHeight="1">
      <c r="A84" s="19"/>
      <c r="B84" s="19"/>
      <c r="C84" s="19"/>
      <c r="D84" s="124"/>
      <c r="E84" s="139" t="str">
        <f>B160</f>
        <v>ÇEKİRGESPOR</v>
      </c>
      <c r="F84" s="140"/>
      <c r="G84" s="139" t="str">
        <f>B168</f>
        <v>BAY</v>
      </c>
      <c r="H84" s="140"/>
      <c r="I84" s="19"/>
      <c r="J84" s="19"/>
      <c r="K84" s="7"/>
      <c r="L84" s="7"/>
    </row>
    <row r="85" spans="1:12" ht="18.75" customHeight="1">
      <c r="A85" s="145" t="s">
        <v>32</v>
      </c>
      <c r="B85" s="145"/>
      <c r="C85" s="145"/>
      <c r="D85" s="145"/>
      <c r="E85" s="145"/>
      <c r="F85" s="145"/>
      <c r="G85" s="145"/>
      <c r="H85" s="145"/>
      <c r="I85" s="145"/>
      <c r="J85" s="145"/>
      <c r="K85" s="7"/>
      <c r="L85" s="7"/>
    </row>
    <row r="86" spans="1:12" s="3" customFormat="1" ht="12.75">
      <c r="A86" s="15" t="s">
        <v>14</v>
      </c>
      <c r="B86" s="15" t="s">
        <v>15</v>
      </c>
      <c r="C86" s="15" t="s">
        <v>16</v>
      </c>
      <c r="D86" s="15" t="s">
        <v>17</v>
      </c>
      <c r="E86" s="146" t="s">
        <v>18</v>
      </c>
      <c r="F86" s="146"/>
      <c r="G86" s="146" t="s">
        <v>19</v>
      </c>
      <c r="H86" s="146"/>
      <c r="I86" s="146" t="s">
        <v>20</v>
      </c>
      <c r="J86" s="146"/>
      <c r="K86" s="9"/>
      <c r="L86" s="9"/>
    </row>
    <row r="87" spans="1:12" ht="18.75" customHeight="1">
      <c r="A87" s="18">
        <v>45197</v>
      </c>
      <c r="B87" s="19" t="s">
        <v>153</v>
      </c>
      <c r="C87" s="18" t="s">
        <v>178</v>
      </c>
      <c r="D87" s="19" t="s">
        <v>203</v>
      </c>
      <c r="E87" s="144" t="str">
        <f>B167</f>
        <v>YUNUSEMRE ARDA SPOR </v>
      </c>
      <c r="F87" s="144"/>
      <c r="G87" s="144" t="str">
        <f>B160</f>
        <v>ÇEKİRGESPOR</v>
      </c>
      <c r="H87" s="144"/>
      <c r="I87" s="19">
        <v>5</v>
      </c>
      <c r="J87" s="19">
        <v>1</v>
      </c>
      <c r="K87" s="7"/>
      <c r="L87" s="7"/>
    </row>
    <row r="88" spans="1:12" ht="18.75" customHeight="1">
      <c r="A88" s="18">
        <v>45197</v>
      </c>
      <c r="B88" s="19" t="s">
        <v>161</v>
      </c>
      <c r="C88" s="18" t="s">
        <v>178</v>
      </c>
      <c r="D88" s="19" t="s">
        <v>203</v>
      </c>
      <c r="E88" s="144" t="str">
        <f>B161</f>
        <v>ALTINAYAK  SPOR</v>
      </c>
      <c r="F88" s="144"/>
      <c r="G88" s="144" t="str">
        <f>B166</f>
        <v>BURSA DEMİRCİ SPOR</v>
      </c>
      <c r="H88" s="144"/>
      <c r="I88" s="19">
        <v>2</v>
      </c>
      <c r="J88" s="19">
        <v>1</v>
      </c>
      <c r="K88" s="7"/>
      <c r="L88" s="7"/>
    </row>
    <row r="89" spans="1:12" ht="18.75" customHeight="1">
      <c r="A89" s="18">
        <v>45197</v>
      </c>
      <c r="B89" s="19" t="s">
        <v>158</v>
      </c>
      <c r="C89" s="18" t="s">
        <v>178</v>
      </c>
      <c r="D89" s="19" t="s">
        <v>203</v>
      </c>
      <c r="E89" s="144" t="str">
        <f>B165</f>
        <v>PANAYIRSPOR</v>
      </c>
      <c r="F89" s="144"/>
      <c r="G89" s="144" t="str">
        <f>B162</f>
        <v>YAVUZSELİM G.BİR. </v>
      </c>
      <c r="H89" s="144"/>
      <c r="I89" s="19">
        <v>0</v>
      </c>
      <c r="J89" s="19">
        <v>2</v>
      </c>
      <c r="K89" s="7"/>
      <c r="L89" s="7"/>
    </row>
    <row r="90" spans="1:12" ht="18.75" customHeight="1">
      <c r="A90" s="18">
        <v>45197</v>
      </c>
      <c r="B90" s="19" t="s">
        <v>143</v>
      </c>
      <c r="C90" s="18" t="s">
        <v>178</v>
      </c>
      <c r="D90" s="124" t="s">
        <v>205</v>
      </c>
      <c r="E90" s="139" t="str">
        <f>B163</f>
        <v>BURSA İNANÇ SPOR</v>
      </c>
      <c r="F90" s="140"/>
      <c r="G90" s="139" t="str">
        <f>B164</f>
        <v>BURSA EMNİYETSPOR</v>
      </c>
      <c r="H90" s="140"/>
      <c r="I90" s="19">
        <v>1</v>
      </c>
      <c r="J90" s="19">
        <v>0</v>
      </c>
      <c r="K90" s="7"/>
      <c r="L90" s="7"/>
    </row>
    <row r="91" spans="1:12" ht="18.75" customHeight="1">
      <c r="A91" s="19"/>
      <c r="B91" s="19"/>
      <c r="C91" s="19"/>
      <c r="D91" s="19"/>
      <c r="E91" s="139" t="str">
        <f>B159</f>
        <v>VAKIF SPOR</v>
      </c>
      <c r="F91" s="140"/>
      <c r="G91" s="139" t="str">
        <f>B168</f>
        <v>BAY</v>
      </c>
      <c r="H91" s="140"/>
      <c r="I91" s="19"/>
      <c r="J91" s="19"/>
      <c r="K91" s="7"/>
      <c r="L91" s="7"/>
    </row>
    <row r="92" spans="1:12" ht="18.75" customHeight="1">
      <c r="A92" s="147" t="s">
        <v>23</v>
      </c>
      <c r="B92" s="147"/>
      <c r="C92" s="147"/>
      <c r="D92" s="147"/>
      <c r="E92" s="147"/>
      <c r="F92" s="147"/>
      <c r="G92" s="147"/>
      <c r="H92" s="147"/>
      <c r="I92" s="147"/>
      <c r="J92" s="147"/>
      <c r="K92" s="7"/>
      <c r="L92" s="7"/>
    </row>
    <row r="93" spans="1:12" ht="18.75" customHeight="1">
      <c r="A93" s="145" t="s">
        <v>33</v>
      </c>
      <c r="B93" s="145"/>
      <c r="C93" s="145"/>
      <c r="D93" s="145"/>
      <c r="E93" s="145"/>
      <c r="F93" s="145"/>
      <c r="G93" s="145"/>
      <c r="H93" s="145"/>
      <c r="I93" s="145"/>
      <c r="J93" s="145"/>
      <c r="K93" s="7"/>
      <c r="L93" s="7"/>
    </row>
    <row r="94" spans="1:12" s="3" customFormat="1" ht="12.75">
      <c r="A94" s="15" t="s">
        <v>14</v>
      </c>
      <c r="B94" s="15" t="s">
        <v>15</v>
      </c>
      <c r="C94" s="15" t="s">
        <v>16</v>
      </c>
      <c r="D94" s="15" t="s">
        <v>17</v>
      </c>
      <c r="E94" s="146" t="s">
        <v>18</v>
      </c>
      <c r="F94" s="146"/>
      <c r="G94" s="146" t="s">
        <v>19</v>
      </c>
      <c r="H94" s="146"/>
      <c r="I94" s="146" t="s">
        <v>20</v>
      </c>
      <c r="J94" s="146"/>
      <c r="K94" s="9"/>
      <c r="L94" s="9"/>
    </row>
    <row r="95" spans="1:12" ht="18.75" customHeight="1">
      <c r="A95" s="18">
        <v>45200</v>
      </c>
      <c r="B95" s="19" t="s">
        <v>159</v>
      </c>
      <c r="C95" s="18" t="s">
        <v>162</v>
      </c>
      <c r="D95" s="19" t="s">
        <v>164</v>
      </c>
      <c r="E95" s="144" t="str">
        <f>E91</f>
        <v>VAKIF SPOR</v>
      </c>
      <c r="F95" s="144"/>
      <c r="G95" s="144" t="str">
        <f>G88</f>
        <v>BURSA DEMİRCİ SPOR</v>
      </c>
      <c r="H95" s="144"/>
      <c r="I95" s="19">
        <v>10</v>
      </c>
      <c r="J95" s="19">
        <v>0</v>
      </c>
      <c r="K95" s="7"/>
      <c r="L95" s="7"/>
    </row>
    <row r="96" spans="1:12" ht="18.75" customHeight="1">
      <c r="A96" s="18">
        <v>45200</v>
      </c>
      <c r="B96" s="19" t="s">
        <v>158</v>
      </c>
      <c r="C96" s="18" t="s">
        <v>162</v>
      </c>
      <c r="D96" s="19" t="s">
        <v>173</v>
      </c>
      <c r="E96" s="144" t="str">
        <f>E89</f>
        <v>PANAYIRSPOR</v>
      </c>
      <c r="F96" s="144"/>
      <c r="G96" s="144" t="str">
        <f>G87</f>
        <v>ÇEKİRGESPOR</v>
      </c>
      <c r="H96" s="144"/>
      <c r="I96" s="19">
        <v>4</v>
      </c>
      <c r="J96" s="19">
        <v>3</v>
      </c>
      <c r="K96" s="7"/>
      <c r="L96" s="7"/>
    </row>
    <row r="97" spans="1:12" ht="18.75" customHeight="1">
      <c r="A97" s="18">
        <v>45200</v>
      </c>
      <c r="B97" s="19" t="s">
        <v>161</v>
      </c>
      <c r="C97" s="18" t="s">
        <v>162</v>
      </c>
      <c r="D97" s="19" t="s">
        <v>203</v>
      </c>
      <c r="E97" s="144" t="str">
        <f>E88</f>
        <v>ALTINAYAK  SPOR</v>
      </c>
      <c r="F97" s="144"/>
      <c r="G97" s="144" t="str">
        <f>G90</f>
        <v>BURSA EMNİYETSPOR</v>
      </c>
      <c r="H97" s="144"/>
      <c r="I97" s="19">
        <v>3</v>
      </c>
      <c r="J97" s="19">
        <v>1</v>
      </c>
      <c r="K97" s="7"/>
      <c r="L97" s="7"/>
    </row>
    <row r="98" spans="1:12" ht="18.75" customHeight="1">
      <c r="A98" s="18">
        <v>45200</v>
      </c>
      <c r="B98" s="19" t="s">
        <v>152</v>
      </c>
      <c r="C98" s="18" t="s">
        <v>162</v>
      </c>
      <c r="D98" s="19" t="s">
        <v>164</v>
      </c>
      <c r="E98" s="139" t="str">
        <f>E90</f>
        <v>BURSA İNANÇ SPOR</v>
      </c>
      <c r="F98" s="140"/>
      <c r="G98" s="139" t="str">
        <f>G89</f>
        <v>YAVUZSELİM G.BİR. </v>
      </c>
      <c r="H98" s="140"/>
      <c r="I98" s="19">
        <v>1</v>
      </c>
      <c r="J98" s="19">
        <v>2</v>
      </c>
      <c r="K98" s="7"/>
      <c r="L98" s="7"/>
    </row>
    <row r="99" spans="1:12" ht="18.75" customHeight="1">
      <c r="A99" s="19"/>
      <c r="B99" s="19"/>
      <c r="C99" s="19"/>
      <c r="D99" s="19"/>
      <c r="E99" s="139" t="str">
        <f>G91</f>
        <v>BAY</v>
      </c>
      <c r="F99" s="140"/>
      <c r="G99" s="139" t="str">
        <f>E87</f>
        <v>YUNUSEMRE ARDA SPOR </v>
      </c>
      <c r="H99" s="140"/>
      <c r="I99" s="19"/>
      <c r="J99" s="19"/>
      <c r="K99" s="7"/>
      <c r="L99" s="7"/>
    </row>
    <row r="100" spans="1:12" ht="18.75" customHeight="1">
      <c r="A100" s="145" t="s">
        <v>34</v>
      </c>
      <c r="B100" s="145"/>
      <c r="C100" s="145"/>
      <c r="D100" s="145"/>
      <c r="E100" s="145"/>
      <c r="F100" s="145"/>
      <c r="G100" s="145"/>
      <c r="H100" s="145"/>
      <c r="I100" s="145"/>
      <c r="J100" s="145"/>
      <c r="K100" s="7"/>
      <c r="L100" s="7"/>
    </row>
    <row r="101" spans="1:12" s="3" customFormat="1" ht="12.75">
      <c r="A101" s="15" t="s">
        <v>14</v>
      </c>
      <c r="B101" s="15" t="s">
        <v>15</v>
      </c>
      <c r="C101" s="15" t="s">
        <v>16</v>
      </c>
      <c r="D101" s="15" t="s">
        <v>17</v>
      </c>
      <c r="E101" s="146" t="s">
        <v>18</v>
      </c>
      <c r="F101" s="146"/>
      <c r="G101" s="146" t="s">
        <v>19</v>
      </c>
      <c r="H101" s="146"/>
      <c r="I101" s="146" t="s">
        <v>20</v>
      </c>
      <c r="J101" s="146"/>
      <c r="K101" s="9"/>
      <c r="L101" s="9"/>
    </row>
    <row r="102" spans="1:12" ht="18.75" customHeight="1">
      <c r="A102" s="18">
        <v>45204</v>
      </c>
      <c r="B102" s="19" t="s">
        <v>153</v>
      </c>
      <c r="C102" s="18" t="s">
        <v>178</v>
      </c>
      <c r="D102" s="19" t="s">
        <v>173</v>
      </c>
      <c r="E102" s="144" t="str">
        <f>G99</f>
        <v>YUNUSEMRE ARDA SPOR </v>
      </c>
      <c r="F102" s="144"/>
      <c r="G102" s="144" t="str">
        <f>E96</f>
        <v>PANAYIRSPOR</v>
      </c>
      <c r="H102" s="144"/>
      <c r="I102" s="19">
        <v>6</v>
      </c>
      <c r="J102" s="19">
        <v>1</v>
      </c>
      <c r="K102" s="7"/>
      <c r="L102" s="7"/>
    </row>
    <row r="103" spans="1:12" ht="18.75" customHeight="1">
      <c r="A103" s="18">
        <v>45204</v>
      </c>
      <c r="B103" s="19" t="s">
        <v>152</v>
      </c>
      <c r="C103" s="18" t="s">
        <v>178</v>
      </c>
      <c r="D103" s="19" t="s">
        <v>173</v>
      </c>
      <c r="E103" s="144" t="str">
        <f>G97</f>
        <v>BURSA EMNİYETSPOR</v>
      </c>
      <c r="F103" s="144"/>
      <c r="G103" s="144" t="str">
        <f>E95</f>
        <v>VAKIF SPOR</v>
      </c>
      <c r="H103" s="144"/>
      <c r="I103" s="19">
        <v>0</v>
      </c>
      <c r="J103" s="19">
        <v>5</v>
      </c>
      <c r="K103" s="7"/>
      <c r="L103" s="7"/>
    </row>
    <row r="104" spans="1:12" ht="18.75" customHeight="1">
      <c r="A104" s="18">
        <v>45203</v>
      </c>
      <c r="B104" s="19" t="s">
        <v>144</v>
      </c>
      <c r="C104" s="18" t="s">
        <v>199</v>
      </c>
      <c r="D104" s="19" t="s">
        <v>203</v>
      </c>
      <c r="E104" s="144" t="str">
        <f>G96</f>
        <v>ÇEKİRGESPOR</v>
      </c>
      <c r="F104" s="144"/>
      <c r="G104" s="144" t="str">
        <f>E98</f>
        <v>BURSA İNANÇ SPOR</v>
      </c>
      <c r="H104" s="144"/>
      <c r="I104" s="19">
        <v>3</v>
      </c>
      <c r="J104" s="19">
        <v>0</v>
      </c>
      <c r="K104" s="7"/>
      <c r="L104" s="7"/>
    </row>
    <row r="105" spans="1:12" ht="18.75" customHeight="1">
      <c r="A105" s="18">
        <v>45203</v>
      </c>
      <c r="B105" s="19" t="s">
        <v>153</v>
      </c>
      <c r="C105" s="18" t="s">
        <v>199</v>
      </c>
      <c r="D105" s="124" t="s">
        <v>205</v>
      </c>
      <c r="E105" s="144" t="str">
        <f>G98</f>
        <v>YAVUZSELİM G.BİR. </v>
      </c>
      <c r="F105" s="144"/>
      <c r="G105" s="144" t="str">
        <f>E97</f>
        <v>ALTINAYAK  SPOR</v>
      </c>
      <c r="H105" s="144"/>
      <c r="I105" s="19">
        <v>6</v>
      </c>
      <c r="J105" s="19">
        <v>1</v>
      </c>
      <c r="K105" s="7"/>
      <c r="L105" s="7"/>
    </row>
    <row r="106" spans="1:12" ht="18.75" customHeight="1">
      <c r="A106" s="19"/>
      <c r="B106" s="19"/>
      <c r="C106" s="19"/>
      <c r="D106" s="19"/>
      <c r="E106" s="139" t="str">
        <f>E99</f>
        <v>BAY</v>
      </c>
      <c r="F106" s="140"/>
      <c r="G106" s="139" t="str">
        <f>G95</f>
        <v>BURSA DEMİRCİ SPOR</v>
      </c>
      <c r="H106" s="140"/>
      <c r="I106" s="19"/>
      <c r="J106" s="19"/>
      <c r="K106" s="7"/>
      <c r="L106" s="7"/>
    </row>
    <row r="107" spans="1:12" ht="18.75" customHeight="1">
      <c r="A107" s="145" t="s">
        <v>35</v>
      </c>
      <c r="B107" s="145"/>
      <c r="C107" s="145"/>
      <c r="D107" s="145"/>
      <c r="E107" s="145"/>
      <c r="F107" s="145"/>
      <c r="G107" s="145"/>
      <c r="H107" s="145"/>
      <c r="I107" s="145"/>
      <c r="J107" s="145"/>
      <c r="K107" s="7"/>
      <c r="L107" s="7"/>
    </row>
    <row r="108" spans="1:12" s="3" customFormat="1" ht="12.75">
      <c r="A108" s="15" t="s">
        <v>14</v>
      </c>
      <c r="B108" s="15" t="s">
        <v>15</v>
      </c>
      <c r="C108" s="15" t="s">
        <v>16</v>
      </c>
      <c r="D108" s="15" t="s">
        <v>17</v>
      </c>
      <c r="E108" s="146" t="s">
        <v>18</v>
      </c>
      <c r="F108" s="146"/>
      <c r="G108" s="146" t="s">
        <v>19</v>
      </c>
      <c r="H108" s="146"/>
      <c r="I108" s="146" t="s">
        <v>20</v>
      </c>
      <c r="J108" s="146"/>
      <c r="K108" s="9"/>
      <c r="L108" s="9"/>
    </row>
    <row r="109" spans="1:12" ht="18.75" customHeight="1">
      <c r="A109" s="18">
        <v>45207</v>
      </c>
      <c r="B109" s="19" t="s">
        <v>144</v>
      </c>
      <c r="C109" s="18" t="s">
        <v>162</v>
      </c>
      <c r="D109" s="124" t="s">
        <v>205</v>
      </c>
      <c r="E109" s="144" t="str">
        <f>G106</f>
        <v>BURSA DEMİRCİ SPOR</v>
      </c>
      <c r="F109" s="144"/>
      <c r="G109" s="144" t="str">
        <f>E103</f>
        <v>BURSA EMNİYETSPOR</v>
      </c>
      <c r="H109" s="144"/>
      <c r="I109" s="19">
        <v>0</v>
      </c>
      <c r="J109" s="19">
        <v>3</v>
      </c>
      <c r="K109" s="7"/>
      <c r="L109" s="7"/>
    </row>
    <row r="110" spans="1:12" ht="18.75" customHeight="1">
      <c r="A110" s="18">
        <v>45206</v>
      </c>
      <c r="B110" s="19" t="s">
        <v>152</v>
      </c>
      <c r="C110" s="18" t="s">
        <v>136</v>
      </c>
      <c r="D110" s="124" t="s">
        <v>173</v>
      </c>
      <c r="E110" s="144" t="str">
        <f>G104</f>
        <v>BURSA İNANÇ SPOR</v>
      </c>
      <c r="F110" s="144"/>
      <c r="G110" s="144" t="str">
        <f>E102</f>
        <v>YUNUSEMRE ARDA SPOR </v>
      </c>
      <c r="H110" s="144"/>
      <c r="I110" s="19">
        <v>1</v>
      </c>
      <c r="J110" s="19">
        <v>7</v>
      </c>
      <c r="K110" s="7"/>
      <c r="L110" s="7"/>
    </row>
    <row r="111" spans="1:12" ht="18.75" customHeight="1">
      <c r="A111" s="18">
        <v>45206</v>
      </c>
      <c r="B111" s="19" t="s">
        <v>159</v>
      </c>
      <c r="C111" s="19" t="s">
        <v>136</v>
      </c>
      <c r="D111" s="124" t="s">
        <v>203</v>
      </c>
      <c r="E111" s="144" t="str">
        <f>G103</f>
        <v>VAKIF SPOR</v>
      </c>
      <c r="F111" s="144"/>
      <c r="G111" s="144" t="str">
        <f>E105</f>
        <v>YAVUZSELİM G.BİR. </v>
      </c>
      <c r="H111" s="144"/>
      <c r="I111" s="19">
        <v>3</v>
      </c>
      <c r="J111" s="19">
        <v>2</v>
      </c>
      <c r="K111" s="7"/>
      <c r="L111" s="7"/>
    </row>
    <row r="112" spans="1:12" ht="18.75" customHeight="1">
      <c r="A112" s="18">
        <v>45206</v>
      </c>
      <c r="B112" s="19" t="s">
        <v>161</v>
      </c>
      <c r="C112" s="19" t="s">
        <v>136</v>
      </c>
      <c r="D112" s="124" t="s">
        <v>173</v>
      </c>
      <c r="E112" s="144" t="str">
        <f>G105</f>
        <v>ALTINAYAK  SPOR</v>
      </c>
      <c r="F112" s="144"/>
      <c r="G112" s="144" t="str">
        <f>E104</f>
        <v>ÇEKİRGESPOR</v>
      </c>
      <c r="H112" s="144"/>
      <c r="I112" s="19">
        <v>0</v>
      </c>
      <c r="J112" s="19">
        <v>1</v>
      </c>
      <c r="K112" s="7"/>
      <c r="L112" s="7"/>
    </row>
    <row r="113" spans="1:12" ht="18.75" customHeight="1">
      <c r="A113" s="19"/>
      <c r="B113" s="19"/>
      <c r="C113" s="19"/>
      <c r="D113" s="124"/>
      <c r="E113" s="139" t="str">
        <f>E106</f>
        <v>BAY</v>
      </c>
      <c r="F113" s="140"/>
      <c r="G113" s="139" t="str">
        <f>G102</f>
        <v>PANAYIRSPOR</v>
      </c>
      <c r="H113" s="140"/>
      <c r="I113" s="19"/>
      <c r="J113" s="19"/>
      <c r="K113" s="7"/>
      <c r="L113" s="7"/>
    </row>
    <row r="114" spans="1:12" ht="18.75" customHeight="1">
      <c r="A114" s="145" t="s">
        <v>36</v>
      </c>
      <c r="B114" s="145"/>
      <c r="C114" s="145"/>
      <c r="D114" s="145"/>
      <c r="E114" s="145"/>
      <c r="F114" s="145"/>
      <c r="G114" s="145"/>
      <c r="H114" s="145"/>
      <c r="I114" s="145"/>
      <c r="J114" s="145"/>
      <c r="K114" s="7"/>
      <c r="L114" s="7"/>
    </row>
    <row r="115" spans="1:12" s="3" customFormat="1" ht="12.75">
      <c r="A115" s="15" t="s">
        <v>14</v>
      </c>
      <c r="B115" s="15" t="s">
        <v>15</v>
      </c>
      <c r="C115" s="15" t="s">
        <v>16</v>
      </c>
      <c r="D115" s="15" t="s">
        <v>17</v>
      </c>
      <c r="E115" s="146" t="s">
        <v>18</v>
      </c>
      <c r="F115" s="146"/>
      <c r="G115" s="146" t="s">
        <v>19</v>
      </c>
      <c r="H115" s="146"/>
      <c r="I115" s="146" t="s">
        <v>20</v>
      </c>
      <c r="J115" s="146"/>
      <c r="K115" s="9"/>
      <c r="L115" s="9"/>
    </row>
    <row r="116" spans="1:12" ht="18.75" customHeight="1">
      <c r="A116" s="18">
        <v>45208</v>
      </c>
      <c r="B116" s="19" t="s">
        <v>158</v>
      </c>
      <c r="C116" s="18" t="s">
        <v>142</v>
      </c>
      <c r="D116" s="19" t="s">
        <v>204</v>
      </c>
      <c r="E116" s="144" t="str">
        <f>G113</f>
        <v>PANAYIRSPOR</v>
      </c>
      <c r="F116" s="144"/>
      <c r="G116" s="144" t="str">
        <f>E110</f>
        <v>BURSA İNANÇ SPOR</v>
      </c>
      <c r="H116" s="144"/>
      <c r="I116" s="19">
        <v>5</v>
      </c>
      <c r="J116" s="19">
        <v>0</v>
      </c>
      <c r="K116" s="7"/>
      <c r="L116" s="7"/>
    </row>
    <row r="117" spans="1:12" ht="18.75" customHeight="1">
      <c r="A117" s="18">
        <v>45209</v>
      </c>
      <c r="B117" s="19" t="s">
        <v>153</v>
      </c>
      <c r="C117" s="19" t="s">
        <v>160</v>
      </c>
      <c r="D117" s="19" t="s">
        <v>173</v>
      </c>
      <c r="E117" s="144" t="str">
        <f>G111</f>
        <v>YAVUZSELİM G.BİR. </v>
      </c>
      <c r="F117" s="144"/>
      <c r="G117" s="144" t="str">
        <f>E109</f>
        <v>BURSA DEMİRCİ SPOR</v>
      </c>
      <c r="H117" s="144"/>
      <c r="I117" s="19">
        <v>5</v>
      </c>
      <c r="J117" s="19">
        <v>1</v>
      </c>
      <c r="K117" s="7"/>
      <c r="L117" s="7"/>
    </row>
    <row r="118" spans="1:12" ht="18.75" customHeight="1">
      <c r="A118" s="18">
        <v>45208</v>
      </c>
      <c r="B118" s="19" t="s">
        <v>153</v>
      </c>
      <c r="C118" s="19" t="s">
        <v>142</v>
      </c>
      <c r="D118" s="19" t="s">
        <v>173</v>
      </c>
      <c r="E118" s="144" t="str">
        <f>G110</f>
        <v>YUNUSEMRE ARDA SPOR </v>
      </c>
      <c r="F118" s="144"/>
      <c r="G118" s="144" t="str">
        <f>E112</f>
        <v>ALTINAYAK  SPOR</v>
      </c>
      <c r="H118" s="144"/>
      <c r="I118" s="19">
        <v>7</v>
      </c>
      <c r="J118" s="19">
        <v>0</v>
      </c>
      <c r="K118" s="7"/>
      <c r="L118" s="7"/>
    </row>
    <row r="119" spans="1:12" ht="18.75" customHeight="1">
      <c r="A119" s="18">
        <v>45209</v>
      </c>
      <c r="B119" s="19" t="s">
        <v>144</v>
      </c>
      <c r="C119" s="19" t="s">
        <v>160</v>
      </c>
      <c r="D119" s="19" t="s">
        <v>173</v>
      </c>
      <c r="E119" s="139" t="str">
        <f>G112</f>
        <v>ÇEKİRGESPOR</v>
      </c>
      <c r="F119" s="140"/>
      <c r="G119" s="139" t="str">
        <f>E111</f>
        <v>VAKIF SPOR</v>
      </c>
      <c r="H119" s="140"/>
      <c r="I119" s="19">
        <v>1</v>
      </c>
      <c r="J119" s="19">
        <v>3</v>
      </c>
      <c r="K119" s="7"/>
      <c r="L119" s="7"/>
    </row>
    <row r="120" spans="1:12" ht="18.75" customHeight="1">
      <c r="A120" s="19"/>
      <c r="B120" s="19"/>
      <c r="C120" s="19"/>
      <c r="D120" s="19"/>
      <c r="E120" s="139" t="str">
        <f>E113</f>
        <v>BAY</v>
      </c>
      <c r="F120" s="140"/>
      <c r="G120" s="139" t="str">
        <f>G109</f>
        <v>BURSA EMNİYETSPOR</v>
      </c>
      <c r="H120" s="140"/>
      <c r="I120" s="19"/>
      <c r="J120" s="19"/>
      <c r="K120" s="7"/>
      <c r="L120" s="7"/>
    </row>
    <row r="121" spans="1:12" ht="18.75" customHeight="1">
      <c r="A121" s="145" t="s">
        <v>37</v>
      </c>
      <c r="B121" s="145"/>
      <c r="C121" s="145"/>
      <c r="D121" s="145"/>
      <c r="E121" s="145"/>
      <c r="F121" s="145"/>
      <c r="G121" s="145"/>
      <c r="H121" s="145"/>
      <c r="I121" s="145"/>
      <c r="J121" s="145"/>
      <c r="K121" s="7"/>
      <c r="L121" s="7"/>
    </row>
    <row r="122" spans="1:12" s="3" customFormat="1" ht="12.75">
      <c r="A122" s="15" t="s">
        <v>14</v>
      </c>
      <c r="B122" s="15" t="s">
        <v>15</v>
      </c>
      <c r="C122" s="15" t="s">
        <v>16</v>
      </c>
      <c r="D122" s="15" t="s">
        <v>17</v>
      </c>
      <c r="E122" s="146" t="s">
        <v>18</v>
      </c>
      <c r="F122" s="146"/>
      <c r="G122" s="146" t="s">
        <v>19</v>
      </c>
      <c r="H122" s="146"/>
      <c r="I122" s="146" t="s">
        <v>20</v>
      </c>
      <c r="J122" s="146"/>
      <c r="K122" s="9"/>
      <c r="L122" s="9"/>
    </row>
    <row r="123" spans="1:12" ht="18.75" customHeight="1">
      <c r="A123" s="18">
        <v>45216</v>
      </c>
      <c r="B123" s="19" t="s">
        <v>152</v>
      </c>
      <c r="C123" s="18" t="s">
        <v>160</v>
      </c>
      <c r="D123" s="19" t="s">
        <v>177</v>
      </c>
      <c r="E123" s="144" t="str">
        <f>G120</f>
        <v>BURSA EMNİYETSPOR</v>
      </c>
      <c r="F123" s="144"/>
      <c r="G123" s="144" t="str">
        <f>E117</f>
        <v>YAVUZSELİM G.BİR. </v>
      </c>
      <c r="H123" s="144"/>
      <c r="I123" s="19">
        <v>2</v>
      </c>
      <c r="J123" s="19">
        <v>2</v>
      </c>
      <c r="K123" s="7"/>
      <c r="L123" s="7"/>
    </row>
    <row r="124" spans="1:12" ht="18.75" customHeight="1">
      <c r="A124" s="18">
        <v>45216</v>
      </c>
      <c r="B124" s="19" t="s">
        <v>161</v>
      </c>
      <c r="C124" s="18" t="s">
        <v>160</v>
      </c>
      <c r="D124" s="19" t="s">
        <v>177</v>
      </c>
      <c r="E124" s="144" t="str">
        <f>G118</f>
        <v>ALTINAYAK  SPOR</v>
      </c>
      <c r="F124" s="144"/>
      <c r="G124" s="144" t="str">
        <f>E116</f>
        <v>PANAYIRSPOR</v>
      </c>
      <c r="H124" s="144"/>
      <c r="I124" s="19">
        <v>1</v>
      </c>
      <c r="J124" s="19">
        <v>4</v>
      </c>
      <c r="K124" s="7"/>
      <c r="L124" s="7"/>
    </row>
    <row r="125" spans="1:12" ht="18.75" customHeight="1">
      <c r="A125" s="18">
        <v>45216</v>
      </c>
      <c r="B125" s="19" t="s">
        <v>152</v>
      </c>
      <c r="C125" s="18" t="s">
        <v>160</v>
      </c>
      <c r="D125" s="19" t="s">
        <v>148</v>
      </c>
      <c r="E125" s="144" t="str">
        <f>G117</f>
        <v>BURSA DEMİRCİ SPOR</v>
      </c>
      <c r="F125" s="144"/>
      <c r="G125" s="144" t="str">
        <f>E119</f>
        <v>ÇEKİRGESPOR</v>
      </c>
      <c r="H125" s="144"/>
      <c r="I125" s="19">
        <v>1</v>
      </c>
      <c r="J125" s="19">
        <v>0</v>
      </c>
      <c r="K125" s="7"/>
      <c r="L125" s="7"/>
    </row>
    <row r="126" spans="1:12" ht="18.75" customHeight="1">
      <c r="A126" s="18">
        <v>45216</v>
      </c>
      <c r="B126" s="19" t="s">
        <v>159</v>
      </c>
      <c r="C126" s="18" t="s">
        <v>160</v>
      </c>
      <c r="D126" s="19" t="s">
        <v>148</v>
      </c>
      <c r="E126" s="144" t="str">
        <f>G119</f>
        <v>VAKIF SPOR</v>
      </c>
      <c r="F126" s="144"/>
      <c r="G126" s="144" t="str">
        <f>E118</f>
        <v>YUNUSEMRE ARDA SPOR </v>
      </c>
      <c r="H126" s="144"/>
      <c r="I126" s="19">
        <v>0</v>
      </c>
      <c r="J126" s="19">
        <v>2</v>
      </c>
      <c r="K126" s="7"/>
      <c r="L126" s="7"/>
    </row>
    <row r="127" spans="1:12" ht="18.75" customHeight="1">
      <c r="A127" s="19"/>
      <c r="B127" s="19"/>
      <c r="C127" s="19"/>
      <c r="D127" s="19"/>
      <c r="E127" s="139" t="str">
        <f>E120</f>
        <v>BAY</v>
      </c>
      <c r="F127" s="140"/>
      <c r="G127" s="139" t="str">
        <f>G116</f>
        <v>BURSA İNANÇ SPOR</v>
      </c>
      <c r="H127" s="140"/>
      <c r="I127" s="19"/>
      <c r="J127" s="19"/>
      <c r="K127" s="7"/>
      <c r="L127" s="7"/>
    </row>
    <row r="128" spans="1:12" ht="18.75" customHeight="1">
      <c r="A128" s="145" t="s">
        <v>38</v>
      </c>
      <c r="B128" s="145"/>
      <c r="C128" s="145"/>
      <c r="D128" s="145"/>
      <c r="E128" s="145"/>
      <c r="F128" s="145"/>
      <c r="G128" s="145"/>
      <c r="H128" s="145"/>
      <c r="I128" s="145"/>
      <c r="J128" s="145"/>
      <c r="K128" s="7"/>
      <c r="L128" s="7"/>
    </row>
    <row r="129" spans="1:12" s="3" customFormat="1" ht="12.75">
      <c r="A129" s="15" t="s">
        <v>14</v>
      </c>
      <c r="B129" s="15" t="s">
        <v>15</v>
      </c>
      <c r="C129" s="15" t="s">
        <v>16</v>
      </c>
      <c r="D129" s="15" t="s">
        <v>17</v>
      </c>
      <c r="E129" s="146" t="s">
        <v>18</v>
      </c>
      <c r="F129" s="146"/>
      <c r="G129" s="146" t="s">
        <v>19</v>
      </c>
      <c r="H129" s="146"/>
      <c r="I129" s="146" t="s">
        <v>20</v>
      </c>
      <c r="J129" s="146"/>
      <c r="K129" s="9"/>
      <c r="L129" s="9"/>
    </row>
    <row r="130" spans="1:12" ht="18.75" customHeight="1">
      <c r="A130" s="18">
        <v>45224</v>
      </c>
      <c r="B130" s="19" t="s">
        <v>143</v>
      </c>
      <c r="C130" s="18" t="s">
        <v>199</v>
      </c>
      <c r="D130" s="19" t="s">
        <v>148</v>
      </c>
      <c r="E130" s="144" t="str">
        <f>G127</f>
        <v>BURSA İNANÇ SPOR</v>
      </c>
      <c r="F130" s="144"/>
      <c r="G130" s="144" t="str">
        <f>E124</f>
        <v>ALTINAYAK  SPOR</v>
      </c>
      <c r="H130" s="144"/>
      <c r="I130" s="19">
        <v>2</v>
      </c>
      <c r="J130" s="19">
        <v>1</v>
      </c>
      <c r="K130" s="7"/>
      <c r="L130" s="7"/>
    </row>
    <row r="131" spans="1:12" ht="18.75" customHeight="1">
      <c r="A131" s="18">
        <v>45224</v>
      </c>
      <c r="B131" s="19" t="s">
        <v>144</v>
      </c>
      <c r="C131" s="18" t="s">
        <v>199</v>
      </c>
      <c r="D131" s="19" t="s">
        <v>148</v>
      </c>
      <c r="E131" s="144" t="str">
        <f>G125</f>
        <v>ÇEKİRGESPOR</v>
      </c>
      <c r="F131" s="144"/>
      <c r="G131" s="144" t="str">
        <f>E123</f>
        <v>BURSA EMNİYETSPOR</v>
      </c>
      <c r="H131" s="144"/>
      <c r="I131" s="19">
        <v>2</v>
      </c>
      <c r="J131" s="19">
        <v>0</v>
      </c>
      <c r="K131" s="7"/>
      <c r="L131" s="7"/>
    </row>
    <row r="132" spans="1:12" ht="18.75" customHeight="1">
      <c r="A132" s="18">
        <v>45224</v>
      </c>
      <c r="B132" s="19" t="s">
        <v>158</v>
      </c>
      <c r="C132" s="18" t="s">
        <v>199</v>
      </c>
      <c r="D132" s="19" t="s">
        <v>148</v>
      </c>
      <c r="E132" s="144" t="str">
        <f>G124</f>
        <v>PANAYIRSPOR</v>
      </c>
      <c r="F132" s="144"/>
      <c r="G132" s="144" t="str">
        <f>E126</f>
        <v>VAKIF SPOR</v>
      </c>
      <c r="H132" s="144"/>
      <c r="I132" s="19">
        <v>0</v>
      </c>
      <c r="J132" s="19">
        <v>4</v>
      </c>
      <c r="K132" s="7"/>
      <c r="L132" s="7"/>
    </row>
    <row r="133" spans="1:12" ht="18.75" customHeight="1">
      <c r="A133" s="18">
        <v>45224</v>
      </c>
      <c r="B133" s="19" t="s">
        <v>153</v>
      </c>
      <c r="C133" s="18" t="s">
        <v>199</v>
      </c>
      <c r="D133" s="19" t="s">
        <v>148</v>
      </c>
      <c r="E133" s="139" t="str">
        <f>G126</f>
        <v>YUNUSEMRE ARDA SPOR </v>
      </c>
      <c r="F133" s="140"/>
      <c r="G133" s="139" t="str">
        <f>E125</f>
        <v>BURSA DEMİRCİ SPOR</v>
      </c>
      <c r="H133" s="140"/>
      <c r="I133" s="19">
        <v>6</v>
      </c>
      <c r="J133" s="19">
        <v>0</v>
      </c>
      <c r="K133" s="7"/>
      <c r="L133" s="7"/>
    </row>
    <row r="134" spans="1:12" ht="18.75" customHeight="1">
      <c r="A134" s="19"/>
      <c r="B134" s="19"/>
      <c r="C134" s="19"/>
      <c r="D134" s="19"/>
      <c r="E134" s="139" t="str">
        <f>E127</f>
        <v>BAY</v>
      </c>
      <c r="F134" s="140"/>
      <c r="G134" s="139" t="str">
        <f>G123</f>
        <v>YAVUZSELİM G.BİR. </v>
      </c>
      <c r="H134" s="140"/>
      <c r="I134" s="19"/>
      <c r="J134" s="19"/>
      <c r="K134" s="7"/>
      <c r="L134" s="7"/>
    </row>
    <row r="135" spans="1:12" ht="18.75" customHeight="1">
      <c r="A135" s="145" t="s">
        <v>39</v>
      </c>
      <c r="B135" s="145"/>
      <c r="C135" s="145"/>
      <c r="D135" s="145"/>
      <c r="E135" s="145"/>
      <c r="F135" s="145"/>
      <c r="G135" s="145"/>
      <c r="H135" s="145"/>
      <c r="I135" s="145"/>
      <c r="J135" s="145"/>
      <c r="K135" s="7"/>
      <c r="L135" s="7"/>
    </row>
    <row r="136" spans="1:12" s="3" customFormat="1" ht="12.75">
      <c r="A136" s="15" t="s">
        <v>14</v>
      </c>
      <c r="B136" s="15" t="s">
        <v>15</v>
      </c>
      <c r="C136" s="15" t="s">
        <v>16</v>
      </c>
      <c r="D136" s="15" t="s">
        <v>17</v>
      </c>
      <c r="E136" s="146" t="s">
        <v>18</v>
      </c>
      <c r="F136" s="146"/>
      <c r="G136" s="146" t="s">
        <v>19</v>
      </c>
      <c r="H136" s="146"/>
      <c r="I136" s="146" t="s">
        <v>20</v>
      </c>
      <c r="J136" s="146"/>
      <c r="K136" s="9"/>
      <c r="L136" s="9"/>
    </row>
    <row r="137" spans="1:12" ht="18.75" customHeight="1">
      <c r="A137" s="18">
        <v>45232</v>
      </c>
      <c r="B137" s="19" t="s">
        <v>153</v>
      </c>
      <c r="C137" s="18" t="s">
        <v>178</v>
      </c>
      <c r="D137" s="19" t="s">
        <v>139</v>
      </c>
      <c r="E137" s="144" t="str">
        <f>G134</f>
        <v>YAVUZSELİM G.BİR. </v>
      </c>
      <c r="F137" s="144"/>
      <c r="G137" s="139" t="str">
        <f>E131</f>
        <v>ÇEKİRGESPOR</v>
      </c>
      <c r="H137" s="140"/>
      <c r="I137" s="19">
        <v>3</v>
      </c>
      <c r="J137" s="19">
        <v>1</v>
      </c>
      <c r="K137" s="7"/>
      <c r="L137" s="7"/>
    </row>
    <row r="138" spans="1:12" ht="18.75" customHeight="1">
      <c r="A138" s="18">
        <v>45232</v>
      </c>
      <c r="B138" s="19" t="s">
        <v>159</v>
      </c>
      <c r="C138" s="18" t="s">
        <v>178</v>
      </c>
      <c r="D138" s="19" t="s">
        <v>164</v>
      </c>
      <c r="E138" s="144" t="str">
        <f>G132</f>
        <v>VAKIF SPOR</v>
      </c>
      <c r="F138" s="144"/>
      <c r="G138" s="139" t="str">
        <f>E130</f>
        <v>BURSA İNANÇ SPOR</v>
      </c>
      <c r="H138" s="140"/>
      <c r="I138" s="19">
        <v>2</v>
      </c>
      <c r="J138" s="19">
        <v>0</v>
      </c>
      <c r="K138" s="7"/>
      <c r="L138" s="7"/>
    </row>
    <row r="139" spans="1:12" ht="18.75" customHeight="1">
      <c r="A139" s="18">
        <v>45232</v>
      </c>
      <c r="B139" s="19" t="s">
        <v>152</v>
      </c>
      <c r="C139" s="18" t="s">
        <v>178</v>
      </c>
      <c r="D139" s="19" t="s">
        <v>164</v>
      </c>
      <c r="E139" s="144" t="str">
        <f>G131</f>
        <v>BURSA EMNİYETSPOR</v>
      </c>
      <c r="F139" s="144"/>
      <c r="G139" s="139" t="str">
        <f>E133</f>
        <v>YUNUSEMRE ARDA SPOR </v>
      </c>
      <c r="H139" s="140"/>
      <c r="I139" s="19">
        <v>1</v>
      </c>
      <c r="J139" s="19">
        <v>9</v>
      </c>
      <c r="K139" s="7"/>
      <c r="L139" s="7"/>
    </row>
    <row r="140" spans="1:12" ht="18.75" customHeight="1">
      <c r="A140" s="18">
        <v>45232</v>
      </c>
      <c r="B140" s="19" t="s">
        <v>152</v>
      </c>
      <c r="C140" s="18" t="s">
        <v>178</v>
      </c>
      <c r="D140" s="19" t="s">
        <v>139</v>
      </c>
      <c r="E140" s="144" t="str">
        <f>G133</f>
        <v>BURSA DEMİRCİ SPOR</v>
      </c>
      <c r="F140" s="144"/>
      <c r="G140" s="144" t="str">
        <f>E132</f>
        <v>PANAYIRSPOR</v>
      </c>
      <c r="H140" s="144"/>
      <c r="I140" s="19">
        <v>2</v>
      </c>
      <c r="J140" s="19">
        <v>5</v>
      </c>
      <c r="K140" s="7"/>
      <c r="L140" s="7"/>
    </row>
    <row r="141" spans="1:12" ht="18.75" customHeight="1">
      <c r="A141" s="19"/>
      <c r="B141" s="19"/>
      <c r="C141" s="19"/>
      <c r="D141" s="19"/>
      <c r="E141" s="139" t="str">
        <f>E134</f>
        <v>BAY</v>
      </c>
      <c r="F141" s="140"/>
      <c r="G141" s="139" t="str">
        <f>G130</f>
        <v>ALTINAYAK  SPOR</v>
      </c>
      <c r="H141" s="140"/>
      <c r="I141" s="19"/>
      <c r="J141" s="19"/>
      <c r="K141" s="7"/>
      <c r="L141" s="7"/>
    </row>
    <row r="142" spans="1:12" ht="18.75" customHeight="1">
      <c r="A142" s="145" t="s">
        <v>40</v>
      </c>
      <c r="B142" s="145"/>
      <c r="C142" s="145"/>
      <c r="D142" s="145"/>
      <c r="E142" s="145"/>
      <c r="F142" s="145"/>
      <c r="G142" s="145"/>
      <c r="H142" s="145"/>
      <c r="I142" s="145"/>
      <c r="J142" s="145"/>
      <c r="K142" s="7"/>
      <c r="L142" s="7"/>
    </row>
    <row r="143" spans="1:12" s="3" customFormat="1" ht="12.75">
      <c r="A143" s="15" t="s">
        <v>14</v>
      </c>
      <c r="B143" s="15" t="s">
        <v>15</v>
      </c>
      <c r="C143" s="15" t="s">
        <v>16</v>
      </c>
      <c r="D143" s="15" t="s">
        <v>17</v>
      </c>
      <c r="E143" s="146" t="s">
        <v>18</v>
      </c>
      <c r="F143" s="146"/>
      <c r="G143" s="146" t="s">
        <v>19</v>
      </c>
      <c r="H143" s="146"/>
      <c r="I143" s="146" t="s">
        <v>20</v>
      </c>
      <c r="J143" s="146"/>
      <c r="K143" s="9"/>
      <c r="L143" s="9"/>
    </row>
    <row r="144" spans="1:12" ht="18.75" customHeight="1">
      <c r="A144" s="18">
        <v>45239</v>
      </c>
      <c r="B144" s="19" t="s">
        <v>161</v>
      </c>
      <c r="C144" s="18" t="s">
        <v>178</v>
      </c>
      <c r="D144" s="19" t="s">
        <v>139</v>
      </c>
      <c r="E144" s="144" t="str">
        <f>G141</f>
        <v>ALTINAYAK  SPOR</v>
      </c>
      <c r="F144" s="144"/>
      <c r="G144" s="144" t="str">
        <f>E138</f>
        <v>VAKIF SPOR</v>
      </c>
      <c r="H144" s="144"/>
      <c r="I144" s="19">
        <v>2</v>
      </c>
      <c r="J144" s="19">
        <v>3</v>
      </c>
      <c r="K144" s="7"/>
      <c r="L144" s="7"/>
    </row>
    <row r="145" spans="1:12" ht="18.75" customHeight="1">
      <c r="A145" s="18">
        <v>45239</v>
      </c>
      <c r="B145" s="19" t="s">
        <v>153</v>
      </c>
      <c r="C145" s="18" t="s">
        <v>178</v>
      </c>
      <c r="D145" s="19" t="s">
        <v>139</v>
      </c>
      <c r="E145" s="144" t="str">
        <f>G139</f>
        <v>YUNUSEMRE ARDA SPOR </v>
      </c>
      <c r="F145" s="144"/>
      <c r="G145" s="144" t="str">
        <f>E137</f>
        <v>YAVUZSELİM G.BİR. </v>
      </c>
      <c r="H145" s="144"/>
      <c r="I145" s="19">
        <v>4</v>
      </c>
      <c r="J145" s="19">
        <v>2</v>
      </c>
      <c r="K145" s="7"/>
      <c r="L145" s="7"/>
    </row>
    <row r="146" spans="1:12" ht="18.75" customHeight="1">
      <c r="A146" s="18">
        <v>45239</v>
      </c>
      <c r="B146" s="19" t="s">
        <v>143</v>
      </c>
      <c r="C146" s="18" t="s">
        <v>178</v>
      </c>
      <c r="D146" s="19" t="s">
        <v>139</v>
      </c>
      <c r="E146" s="144" t="str">
        <f>G138</f>
        <v>BURSA İNANÇ SPOR</v>
      </c>
      <c r="F146" s="144"/>
      <c r="G146" s="144" t="str">
        <f>E140</f>
        <v>BURSA DEMİRCİ SPOR</v>
      </c>
      <c r="H146" s="144"/>
      <c r="I146" s="19">
        <v>1</v>
      </c>
      <c r="J146" s="19">
        <v>1</v>
      </c>
      <c r="K146" s="7"/>
      <c r="L146" s="7"/>
    </row>
    <row r="147" spans="1:12" ht="18.75" customHeight="1">
      <c r="A147" s="18">
        <v>45239</v>
      </c>
      <c r="B147" s="19" t="s">
        <v>158</v>
      </c>
      <c r="C147" s="18" t="s">
        <v>178</v>
      </c>
      <c r="D147" s="19" t="s">
        <v>139</v>
      </c>
      <c r="E147" s="144" t="str">
        <f>G140</f>
        <v>PANAYIRSPOR</v>
      </c>
      <c r="F147" s="144"/>
      <c r="G147" s="144" t="str">
        <f>E139</f>
        <v>BURSA EMNİYETSPOR</v>
      </c>
      <c r="H147" s="144"/>
      <c r="I147" s="19">
        <v>3</v>
      </c>
      <c r="J147" s="19">
        <v>2</v>
      </c>
      <c r="K147" s="7"/>
      <c r="L147" s="7"/>
    </row>
    <row r="148" spans="1:12" ht="18.75" customHeight="1">
      <c r="A148" s="19"/>
      <c r="B148" s="19"/>
      <c r="C148" s="19"/>
      <c r="D148" s="19"/>
      <c r="E148" s="139" t="str">
        <f>E141</f>
        <v>BAY</v>
      </c>
      <c r="F148" s="140"/>
      <c r="G148" s="139" t="str">
        <f>G137</f>
        <v>ÇEKİRGESPOR</v>
      </c>
      <c r="H148" s="140"/>
      <c r="I148" s="19"/>
      <c r="J148" s="19"/>
      <c r="K148" s="7"/>
      <c r="L148" s="7"/>
    </row>
    <row r="149" spans="1:12" ht="18.75" customHeight="1">
      <c r="A149" s="145" t="s">
        <v>41</v>
      </c>
      <c r="B149" s="145"/>
      <c r="C149" s="145"/>
      <c r="D149" s="145"/>
      <c r="E149" s="145"/>
      <c r="F149" s="145"/>
      <c r="G149" s="145"/>
      <c r="H149" s="145"/>
      <c r="I149" s="145"/>
      <c r="J149" s="145"/>
      <c r="K149" s="7"/>
      <c r="L149" s="7"/>
    </row>
    <row r="150" spans="1:12" s="3" customFormat="1" ht="12.75">
      <c r="A150" s="15" t="s">
        <v>14</v>
      </c>
      <c r="B150" s="15" t="s">
        <v>15</v>
      </c>
      <c r="C150" s="15" t="s">
        <v>16</v>
      </c>
      <c r="D150" s="15" t="s">
        <v>17</v>
      </c>
      <c r="E150" s="146" t="s">
        <v>18</v>
      </c>
      <c r="F150" s="146"/>
      <c r="G150" s="146" t="s">
        <v>19</v>
      </c>
      <c r="H150" s="146"/>
      <c r="I150" s="146" t="s">
        <v>20</v>
      </c>
      <c r="J150" s="146"/>
      <c r="K150" s="9"/>
      <c r="L150" s="9"/>
    </row>
    <row r="151" spans="1:12" ht="18.75" customHeight="1">
      <c r="A151" s="18">
        <v>45244</v>
      </c>
      <c r="B151" s="19" t="s">
        <v>144</v>
      </c>
      <c r="C151" s="18" t="s">
        <v>160</v>
      </c>
      <c r="D151" s="19" t="s">
        <v>139</v>
      </c>
      <c r="E151" s="144" t="str">
        <f>G148</f>
        <v>ÇEKİRGESPOR</v>
      </c>
      <c r="F151" s="144"/>
      <c r="G151" s="144" t="str">
        <f>E145</f>
        <v>YUNUSEMRE ARDA SPOR </v>
      </c>
      <c r="H151" s="144"/>
      <c r="I151" s="19">
        <v>1</v>
      </c>
      <c r="J151" s="19">
        <v>4</v>
      </c>
      <c r="K151" s="7"/>
      <c r="L151" s="7"/>
    </row>
    <row r="152" spans="1:12" ht="18.75" customHeight="1">
      <c r="A152" s="18">
        <v>45244</v>
      </c>
      <c r="B152" s="19" t="s">
        <v>146</v>
      </c>
      <c r="C152" s="18" t="s">
        <v>160</v>
      </c>
      <c r="D152" s="19" t="s">
        <v>164</v>
      </c>
      <c r="E152" s="144" t="str">
        <f>G146</f>
        <v>BURSA DEMİRCİ SPOR</v>
      </c>
      <c r="F152" s="144"/>
      <c r="G152" s="144" t="str">
        <f>E144</f>
        <v>ALTINAYAK  SPOR</v>
      </c>
      <c r="H152" s="144"/>
      <c r="I152" s="19">
        <v>1</v>
      </c>
      <c r="J152" s="19">
        <v>3</v>
      </c>
      <c r="K152" s="7"/>
      <c r="L152" s="7"/>
    </row>
    <row r="153" spans="1:12" ht="18.75" customHeight="1">
      <c r="A153" s="18">
        <v>45244</v>
      </c>
      <c r="B153" s="19" t="s">
        <v>153</v>
      </c>
      <c r="C153" s="18" t="s">
        <v>160</v>
      </c>
      <c r="D153" s="19" t="s">
        <v>164</v>
      </c>
      <c r="E153" s="144" t="str">
        <f>G145</f>
        <v>YAVUZSELİM G.BİR. </v>
      </c>
      <c r="F153" s="144"/>
      <c r="G153" s="144" t="str">
        <f>E147</f>
        <v>PANAYIRSPOR</v>
      </c>
      <c r="H153" s="144"/>
      <c r="I153" s="19">
        <v>3</v>
      </c>
      <c r="J153" s="19">
        <v>0</v>
      </c>
      <c r="K153" s="7"/>
      <c r="L153" s="7"/>
    </row>
    <row r="154" spans="1:12" ht="18.75" customHeight="1">
      <c r="A154" s="18">
        <v>45244</v>
      </c>
      <c r="B154" s="19" t="s">
        <v>152</v>
      </c>
      <c r="C154" s="18" t="s">
        <v>160</v>
      </c>
      <c r="D154" s="19" t="s">
        <v>164</v>
      </c>
      <c r="E154" s="139" t="str">
        <f>G147</f>
        <v>BURSA EMNİYETSPOR</v>
      </c>
      <c r="F154" s="140"/>
      <c r="G154" s="139" t="str">
        <f>E146</f>
        <v>BURSA İNANÇ SPOR</v>
      </c>
      <c r="H154" s="140"/>
      <c r="I154" s="19">
        <v>1</v>
      </c>
      <c r="J154" s="19">
        <v>1</v>
      </c>
      <c r="K154" s="7"/>
      <c r="L154" s="7"/>
    </row>
    <row r="155" spans="1:12" ht="18.75" customHeight="1">
      <c r="A155" s="19"/>
      <c r="B155" s="19"/>
      <c r="C155" s="19"/>
      <c r="D155" s="19"/>
      <c r="E155" s="139" t="str">
        <f>E148</f>
        <v>BAY</v>
      </c>
      <c r="F155" s="140"/>
      <c r="G155" s="139" t="str">
        <f>G144</f>
        <v>VAKIF SPOR</v>
      </c>
      <c r="H155" s="140"/>
      <c r="I155" s="19"/>
      <c r="J155" s="19"/>
      <c r="K155" s="7"/>
      <c r="L155" s="7"/>
    </row>
    <row r="156" spans="1:12" ht="18.75" customHeight="1">
      <c r="A156" s="31"/>
      <c r="B156" s="32"/>
      <c r="C156" s="32"/>
      <c r="D156" s="32"/>
      <c r="E156" s="33"/>
      <c r="F156" s="33"/>
      <c r="G156" s="33"/>
      <c r="H156" s="33"/>
      <c r="I156" s="32"/>
      <c r="J156" s="32"/>
      <c r="K156" s="7"/>
      <c r="L156" s="7"/>
    </row>
    <row r="157" spans="1:13" s="1" customFormat="1" ht="16.5" customHeight="1">
      <c r="A157" s="141" t="s">
        <v>0</v>
      </c>
      <c r="B157" s="142"/>
      <c r="C157" s="142"/>
      <c r="D157" s="142"/>
      <c r="E157" s="142"/>
      <c r="F157" s="142"/>
      <c r="G157" s="142"/>
      <c r="H157" s="142"/>
      <c r="I157" s="142"/>
      <c r="J157" s="142"/>
      <c r="K157" s="143" t="s">
        <v>26</v>
      </c>
      <c r="L157" s="143"/>
      <c r="M157" s="34"/>
    </row>
    <row r="158" spans="1:12" s="1" customFormat="1" ht="15.75">
      <c r="A158" s="55" t="s">
        <v>1</v>
      </c>
      <c r="B158" s="56" t="s">
        <v>2</v>
      </c>
      <c r="C158" s="57" t="s">
        <v>3</v>
      </c>
      <c r="D158" s="57" t="s">
        <v>4</v>
      </c>
      <c r="E158" s="57" t="s">
        <v>5</v>
      </c>
      <c r="F158" s="57" t="s">
        <v>6</v>
      </c>
      <c r="G158" s="57" t="s">
        <v>7</v>
      </c>
      <c r="H158" s="57" t="s">
        <v>8</v>
      </c>
      <c r="I158" s="57" t="s">
        <v>9</v>
      </c>
      <c r="J158" s="57" t="s">
        <v>10</v>
      </c>
      <c r="K158" s="43" t="s">
        <v>27</v>
      </c>
      <c r="L158" s="43" t="s">
        <v>28</v>
      </c>
    </row>
    <row r="159" spans="1:12" s="1" customFormat="1" ht="26.25" customHeight="1">
      <c r="A159" s="58">
        <v>1</v>
      </c>
      <c r="B159" s="59" t="s">
        <v>82</v>
      </c>
      <c r="C159" s="60">
        <f aca="true" t="shared" si="0" ref="C159:C168">(D159+E159+F159)</f>
        <v>16</v>
      </c>
      <c r="D159" s="60">
        <f>(IF(J31="",0,(IF(J31&gt;I31,1,0))))+(IF(I39="",0,(IF(I39&gt;J39,1,0))))+(IF(J47="",0,(IF(J47&gt;I47,1,0))))+(IF(I55="",0,(IF(I55&gt;J55,1,0))))+(IF(J62="",0,(IF(J62&gt;I62,1,0))))+(IF(I68="",0,(IF(I68&gt;J68,1,0))))+(IF(J74="",0,(IF(J74&gt;I74,1,0))))+(IF(I80="",0,(IF(I80&gt;J80,1,0))))+(IF(I91="",0,(IF(I91&gt;J91,1,0))))+(IF(I95="",0,(IF(I95&gt;J95,1,0))))+(IF(J103="",0,(IF(J103&gt;I103,1,0))))+(IF(I111="",0,(IF(I111&gt;J111,1,0))))+(IF(J119="",0,(IF(J119&gt;I119,1,0))))+(IF(I126="",0,(IF(I126&gt;J126,1,0))))+(IF(J132="",0,(IF(J132&gt;I132,1,0))))+(IF(I138="",0,(IF(I138&gt;J138,1,0))))+(IF(J144="",0,(IF(J144&gt;I144,1,0))))+(IF(J155="",0,(IF(J155&gt;I155,1,0))))</f>
        <v>14</v>
      </c>
      <c r="E159" s="60">
        <f>(IF(J31="",0,(IF(J31=I31,1,0))))+(IF(I39="",0,(IF(I39=J39,1,0))))+(IF(J47="",0,(IF(J47=I47,1,0))))+(IF(I55="",0,(IF(I55=J55,1,0))))+(IF(J62="",0,(IF(J62=I62,1,0))))+(IF(I68="",0,(IF(I68=J68,1,0))))+(IF(J74="",0,(IF(J74=I74,1,0))))+(IF(I80="",0,(IF(I80=J80,1,0))))+(IF(I91="",0,(IF(I91=J91,1,0))))+(IF(I95="",0,(IF(I95=J95,1,0))))+(IF(J103="",0,(IF(J103=I103,1,0))))+(IF(I111="",0,(IF(I111=J111,1,0))))+(IF(J119="",0,(IF(J119=I119,1,0))))+(IF(I126="",0,(IF(I126=J126,1,0))))+(IF(J132="",0,(IF(J132=I132,1,0))))+(IF(I138="",0,(IF(I138=J138,1,0))))+(IF(J144="",0,(IF(J144=I144,1,0))))+(IF(J155="",0,(IF(J155=I155,1,0))))</f>
        <v>0</v>
      </c>
      <c r="F159" s="60">
        <f>(IF(J31="",0,(IF(J31&lt;I31,1,0))))+(IF(I39="",0,(IF(I39&lt;J39,1,0))))+(IF(J47="",0,(IF(J47&lt;I47,1,0))))+(IF(I55="",0,(IF(I55&lt;J55,1,0))))+(IF(J62="",0,(IF(J62&lt;I62,1,0))))+(IF(I68="",0,(IF(I68&lt;J68,1,0))))+(IF(J74="",0,(IF(J74&lt;I74,1,0))))+(IF(I80="",0,(IF(I80&lt;J80,1,0))))+(IF(I91="",0,(IF(I91&lt;J91,1,0))))+(IF(I95="",0,(IF(I95&lt;J95,1,0))))+(IF(J103="",0,(IF(J103&lt;I103,1,0))))+(IF(I111="",0,(IF(I111&lt;J111,1,0))))+(IF(J119="",0,(IF(J119&lt;I119,1,0))))+(IF(I126="",0,(IF(I126&lt;J126,1,0))))+(IF(J132="",0,(IF(J132&lt;I132,1,0))))+(IF(I138="",0,(IF(I138&lt;J138,1,0))))+(IF(J144="",0,(IF(J144&lt;I144,1,0))))+(IF(J155="",0,(IF(J155&lt;I155,1,0))))</f>
        <v>2</v>
      </c>
      <c r="G159" s="60">
        <f>(J31+I39+J47+I55+J62+I68+J74+I80+I91+I95+J103+I111+J119+I126+J132+I138+J144+J155)</f>
        <v>60</v>
      </c>
      <c r="H159" s="60">
        <f>(I31+J39+I47+J55+I62+J68+I74+J80+J91+J95+I103+J111+I119+J126+I132+J138+I144+I155)</f>
        <v>18</v>
      </c>
      <c r="I159" s="60">
        <f>(D159*3)+E159+K159-L159</f>
        <v>42</v>
      </c>
      <c r="J159" s="60">
        <f aca="true" t="shared" si="1" ref="J159:J168">G159-H159</f>
        <v>42</v>
      </c>
      <c r="K159" s="138"/>
      <c r="L159" s="138"/>
    </row>
    <row r="160" spans="1:16" s="1" customFormat="1" ht="26.25" customHeight="1">
      <c r="A160" s="58">
        <v>2</v>
      </c>
      <c r="B160" s="59" t="s">
        <v>83</v>
      </c>
      <c r="C160" s="60">
        <f t="shared" si="0"/>
        <v>16</v>
      </c>
      <c r="D160" s="60">
        <f>(IF(I32="",0,(IF(I32&gt;J32,1,0))))+(IF(J40="",0,(IF(J40&gt;I40,1,0))))+(IF(I48="",0,(IF(I48&gt;J48,1,0))))+(IF(J55="",0,(IF(J55&gt;I55,1,0))))+(IF(I61="",0,(IF(I61&gt;J61,1,0))))+(IF(J67="",0,(IF(J67&gt;I67,1,0))))+(IF(I73="",0,(IF(I73&gt;J73,1,0))))+(IF(I84="",0,(IF(I84&gt;J84,1,0))))+(IF(J87="",0,(IF(J87&gt;I87,1,0))))+(IF(J96="",0,(IF(J96&gt;I96,1,0))))+(IF(I104="",0,(IF(I104&gt;J104,1,0))))+(IF(J112="",0,(IF(J112&gt;I112,1,0))))+(IF(I119="",0,(IF(I119&gt;J119,1,0))))+(IF(J125="",0,(IF(J125&gt;I125,1,0))))+(IF(I131="",0,(IF(I131&gt;J131,1,0))))+(IF(J137="",0,(IF(J137&gt;I137,1,0))))+(IF(J148="",0,(IF(J148&gt;I148,1,0))))+(IF(I151="",0,(IF(I151&gt;J151,1,0))))</f>
        <v>6</v>
      </c>
      <c r="E160" s="60">
        <f>(IF(I32="",0,(IF(I32=J32,1,0))))+(IF(J40="",0,(IF(J40=I40,1,0))))+(IF(I48="",0,(IF(I48=J48,1,0))))+(IF(J55="",0,(IF(J55=I55,1,0))))+(IF(I61="",0,(IF(I61=J61,1,0))))+(IF(J67="",0,(IF(J67=I67,1,0))))+(IF(I73="",0,(IF(I73=J73,1,0))))+(IF(I84="",0,(IF(I84=J84,1,0))))+(IF(J87="",0,(IF(J87=I87,1,0))))+(IF(J96="",0,(IF(J96=I96,1,0))))+(IF(I104="",0,(IF(I104=J104,1,0))))+(IF(J112="",0,(IF(J112=I112,1,0))))+(IF(I119="",0,(IF(I119=J119,1,0))))+(IF(J125="",0,(IF(J125=I125,1,0))))+(IF(I131="",0,(IF(I131=J131,1,0))))+(IF(J137="",0,(IF(J137=I137,1,0))))+(IF(J148="",0,(IF(J148=I148,1,0))))+(IF(I151="",0,(IF(I151=J151,1,0))))</f>
        <v>0</v>
      </c>
      <c r="F160" s="60">
        <f>(IF(I32="",0,(IF(I32&lt;J32,1,0))))+(IF(J40="",0,(IF(J40&lt;I40,1,0))))+(IF(I48="",0,(IF(I48&lt;J48,1,0))))+(IF(J55="",0,(IF(J55&lt;I55,1,0))))+(IF(I61="",0,(IF(I61&lt;J61,1,0))))+(IF(J67="",0,(IF(J67&lt;I67,1,0))))+(IF(I73="",0,(IF(I73&lt;J73,1,0))))+(IF(I84="",0,(IF(I84&lt;J84,1,0))))+(IF(J87="",0,(IF(J87&lt;I87,1,0))))+(IF(J96="",0,(IF(J96&lt;I96,1,0))))+(IF(I104="",0,(IF(I104&lt;J104,1,0))))+(IF(J112="",0,(IF(J112&lt;I112,1,0))))+(IF(I119="",0,(IF(I119&lt;J119,1,0))))+(IF(J125="",0,(IF(J125&lt;I125,1,0))))+(IF(I131="",0,(IF(I131&lt;J131,1,0))))+(IF(J137="",0,(IF(J137&lt;I137,1,0))))+(IF(J148="",0,(IF(J148&lt;I148,1,0))))+(IF(I151="",0,(IF(I151&lt;J151,1,0))))</f>
        <v>10</v>
      </c>
      <c r="G160" s="60">
        <f>(I32+J40+I48+J55+I61+J67+I73+I84+J87+J96+I104+J112+I119+J125+I131+J137+I148+I151)</f>
        <v>28</v>
      </c>
      <c r="H160" s="60">
        <f>(J32+I40+J48+I55+J61+I67+J73+J84+I87+I96+J104+I112+J119+I125+J131+I137+I148+J151)</f>
        <v>39</v>
      </c>
      <c r="I160" s="60">
        <f aca="true" t="shared" si="2" ref="I160:I168">(D160*3)+E160+K160-L160</f>
        <v>18</v>
      </c>
      <c r="J160" s="60">
        <f t="shared" si="1"/>
        <v>-11</v>
      </c>
      <c r="K160" s="138"/>
      <c r="L160" s="138"/>
      <c r="M160" s="35"/>
      <c r="N160" s="35"/>
      <c r="O160" s="5"/>
      <c r="P160" s="35"/>
    </row>
    <row r="161" spans="1:12" s="1" customFormat="1" ht="26.25" customHeight="1">
      <c r="A161" s="58">
        <v>3</v>
      </c>
      <c r="B161" s="59" t="s">
        <v>84</v>
      </c>
      <c r="C161" s="60">
        <f t="shared" si="0"/>
        <v>16</v>
      </c>
      <c r="D161" s="60">
        <f>(IF(J33="",0,(IF(J33&gt;I33,1,0))))+(IF(I41="",0,(IF(I41&gt;J41,1,0))))+(IF(J48="",0,(IF(J48&gt;I48,1,0))))+(IF(I54="",0,(IF(I54&gt;J54,1,0))))+(IF(J60="",0,(IF(J60&gt;I60,1,0))))+(IF(I66="",0,(IF(I66&gt;J66,1,0))))+(IF(I77="",0,(IF(I77&gt;J77,1,0))))+(IF(J80="",0,(IF(J80&gt;I80,1,0))))+(IF(I88="",0,(IF(I88&gt;J88,1,0))))+(IF(I97="",0,(IF(I97&gt;J97,1,0))))+(IF(J105="",0,(IF(J105&gt;I105,1,0))))+(IF(I112="",0,(IF(I112&gt;J112,1,0))))+(IF(J118="",0,(IF(J118&gt;I118,1,0))))+(IF(I124="",0,(IF(I124&gt;J124,1,0))))+(IF(J130="",0,(IF(J130&gt;I130,1,0))))+(IF(J141="",0,(IF(J141&gt;I141,1,0))))+(IF(I144="",0,(IF(I144&gt;J144,1,0))))+(IF(J152="",0,(IF(J152&gt;I152,1,0))))</f>
        <v>5</v>
      </c>
      <c r="E161" s="60">
        <f>(IF(J33="",0,(IF(J33=I33,1,0))))+(IF(I41="",0,(IF(I41=J41,1,0))))+(IF(J48="",0,(IF(J48=I48,1,0))))+(IF(I54="",0,(IF(I54=J54,1,0))))+(IF(J60="",0,(IF(J60=I60,1,0))))+(IF(I66="",0,(IF(I66=J66,1,0))))+(IF(I77="",0,(IF(I77=J77,1,0))))+(IF(J80="",0,(IF(J80=I80,1,0))))+(IF(I88="",0,(IF(I88=J88,1,0))))+(IF(I97="",0,(IF(I97=J97,1,0))))+(IF(J105="",0,(IF(J105=I105,1,0))))+(IF(I112="",0,(IF(I112=J112,1,0))))+(IF(J118="",0,(IF(J118=I118,1,0))))+(IF(I124="",0,(IF(I124=J124,1,0))))+(IF(J130="",0,(IF(J130=I130,1,0))))+(IF(J141="",0,(IF(J141=I141,1,0))))+(IF(I144="",0,(IF(I144=J144,1,0))))+(IF(J152="",0,(IF(J152=I152,1,0))))</f>
        <v>2</v>
      </c>
      <c r="F161" s="60">
        <f>(IF(J33="",0,(IF(J33&lt;I33,1,0))))+(IF(I41="",0,(IF(I41&lt;J41,1,0))))+(IF(J48="",0,(IF(J48&lt;I48,1,0))))+(IF(I54="",0,(IF(I54&lt;J54,1,0))))+(IF(J60="",0,(IF(J60&lt;I60,1,0))))+(IF(I66="",0,(IF(I66&lt;J66,1,0))))+(IF(I77="",0,(IF(I77&lt;J77,1,0))))+(IF(J80="",0,(IF(J80&lt;I80,1,0))))+(IF(I88="",0,(IF(I88&lt;J88,1,0))))+(IF(I97="",0,(IF(I97&lt;J97,1,0))))+(IF(J105="",0,(IF(J105&lt;I105,1,0))))+(IF(I112="",0,(IF(I112&lt;J112,1,0))))+(IF(J118="",0,(IF(J118&lt;I118,1,0))))+(IF(I124="",0,(IF(I124&lt;J124,1,0))))+(IF(J130="",0,(IF(J130&lt;I130,1,0))))+(IF(J141="",0,(IF(J141&lt;I141,1,0))))+(IF(I144="",0,(IF(I144&lt;J144,1,0))))+(IF(J152="",0,(IF(J152&lt;I152,1,0))))</f>
        <v>9</v>
      </c>
      <c r="G161" s="60">
        <f>(J33+I41+J48+I54+J60+I66+I77+J80+I88+I97+J105+I112+J118+I124+J130+J141+I144+J152)</f>
        <v>33</v>
      </c>
      <c r="H161" s="60">
        <f>(I33+J41+I48+J54+I60+J66+J77+I80+J88+J97+I105+J112+I118+J124+I130+I141+J144+I152)</f>
        <v>50</v>
      </c>
      <c r="I161" s="60">
        <f t="shared" si="2"/>
        <v>17</v>
      </c>
      <c r="J161" s="60">
        <f t="shared" si="1"/>
        <v>-17</v>
      </c>
      <c r="K161" s="138"/>
      <c r="L161" s="138"/>
    </row>
    <row r="162" spans="1:12" s="1" customFormat="1" ht="26.25" customHeight="1">
      <c r="A162" s="58">
        <v>4</v>
      </c>
      <c r="B162" s="59" t="s">
        <v>90</v>
      </c>
      <c r="C162" s="60">
        <f t="shared" si="0"/>
        <v>16</v>
      </c>
      <c r="D162" s="60">
        <f>(IF(I34="",0,(IF(I34&gt;J34,1,0))))+(IF(J41="",0,(IF(J41&gt;I41,1,0))))+(IF(I47="",0,(IF(I47&gt;J47,1,0))))+(IF(J53="",0,(IF(J53&gt;I53,1,0))))+(IF(I59="",0,(IF(I59&gt;J59,1,0))))+(IF(I70="",0,(IF(I70&gt;J70,1,0))))+(IF(J73="",0,(IF(J73&gt;I73,1,0))))+(IF(I81="",0,(IF(I81&gt;J81,1,0))))+(IF(J89="",0,(IF(J89&gt;I89,1,0))))+(IF(J98="",0,(IF(J98&gt;I98,1,0))))+(IF(I105="",0,(IF(I105&gt;J105,1,0))))+(IF(J111="",0,(IF(J111&gt;I111,1,0))))+(IF(I117="",0,(IF(I117&gt;J117,1,0))))+(IF(J123="",0,(IF(J123&gt;I123,1,0))))+(IF(J134="",0,(IF(J134&gt;I134,1,0))))+(IF(I137="",0,(IF(I137&gt;J137,1,0))))+(IF(J145="",0,(IF(J145&gt;I145,1,0))))+(IF(I153="",0,(IF(I153&gt;J153,1,0))))</f>
        <v>10</v>
      </c>
      <c r="E162" s="60">
        <f>(IF(I34="",0,(IF(I34=J34,1,0))))+(IF(J41="",0,(IF(J41=I41,1,0))))+(IF(I47="",0,(IF(I47=J47,1,0))))+(IF(J53="",0,(IF(J53=I53,1,0))))+(IF(I59="",0,(IF(I59=J59,1,0))))+(IF(I70="",0,(IF(I70=J70,1,0))))+(IF(J73="",0,(IF(J73=I73,1,0))))+(IF(I81="",0,(IF(I81=J81,1,0))))+(IF(J89="",0,(IF(J89=I89,1,0))))+(IF(J98="",0,(IF(J98=I98,1,0))))+(IF(I105="",0,(IF(I105=J105,1,0))))+(IF(J111="",0,(IF(J111=I111,1,0))))+(IF(I117="",0,(IF(I117=J117,1,0))))+(IF(J123="",0,(IF(J123=I123,1,0))))+(IF(J134="",0,(IF(J134=I134,1,0))))+(IF(I137="",0,(IF(I137=J137,1,0))))+(IF(J145="",0,(IF(J145=I145,1,0))))+(IF(I153="",0,(IF(I153=J153,1,0))))</f>
        <v>1</v>
      </c>
      <c r="F162" s="60">
        <f>(IF(I34="",0,(IF(I34&lt;J34,1,0))))+(IF(J41="",0,(IF(J41&lt;I41,1,0))))+(IF(I47="",0,(IF(I47&lt;J47,1,0))))+(IF(J53="",0,(IF(J53&lt;I53,1,0))))+(IF(I59="",0,(IF(I59&lt;J59,1,0))))+(IF(I70="",0,(IF(I70&lt;J70,1,0))))+(IF(J73="",0,(IF(J73&lt;I73,1,0))))+(IF(I81="",0,(IF(I81&lt;J81,1,0))))+(IF(J89="",0,(IF(J89&lt;I89,1,0))))+(IF(J98="",0,(IF(J98&lt;I98,1,0))))+(IF(I105="",0,(IF(I105&lt;J105,1,0))))+(IF(J111="",0,(IF(J111&lt;I111,1,0))))+(IF(I117="",0,(IF(I117&lt;J117,1,0))))+(IF(J123="",0,(IF(J123&lt;I123,1,0))))+(IF(J134="",0,(IF(J134&lt;I134,1,0))))+(IF(I137="",0,(IF(I137&lt;J137,1,0))))+(IF(J145="",0,(IF(J145&lt;I145,1,0))))+(IF(I153="",0,(IF(I153&lt;J153,1,0))))</f>
        <v>5</v>
      </c>
      <c r="G162" s="60">
        <f>(I34+J41+I47+J53+I59+I70+J73+I81+J89+J98+I105+J111+I117+J123+J134+I137+J145+I153)</f>
        <v>53</v>
      </c>
      <c r="H162" s="60">
        <f>(J34+I41+J47+I53+J59+J70+I73+J81+I89+I98+J105+I111+J117+I123+I134+J137+I145+J153)</f>
        <v>29</v>
      </c>
      <c r="I162" s="60">
        <f t="shared" si="2"/>
        <v>31</v>
      </c>
      <c r="J162" s="60">
        <f t="shared" si="1"/>
        <v>24</v>
      </c>
      <c r="K162" s="138"/>
      <c r="L162" s="138"/>
    </row>
    <row r="163" spans="1:12" s="1" customFormat="1" ht="26.25" customHeight="1">
      <c r="A163" s="58">
        <v>5</v>
      </c>
      <c r="B163" s="59" t="s">
        <v>85</v>
      </c>
      <c r="C163" s="60">
        <f t="shared" si="0"/>
        <v>16</v>
      </c>
      <c r="D163" s="60">
        <f>(IF(J34="",0,(IF(J34&gt;I34,1,0))))+(IF(I40="",0,(IF(I40&gt;J40,1,0))))+(IF(J46="",0,(IF(J46&gt;I46,1,0))))+(IF(I52="",0,(IF(I52&gt;J52,1,0))))+(IF(I63="",0,(IF(I63&gt;J63,1,0))))+(IF(J66="",0,(IF(J66&gt;I66,1,0))))+(IF(I74="",0,(IF(I74&gt;J74,1,0))))+(IF(J82="",0,(IF(J82&gt;I82,1,0))))+(IF(I90="",0,(IF(I90&gt;J90,1,0))))+(IF(I98="",0,(IF(I98&gt;J98,1,0))))+(IF(J104="",0,(IF(J104&gt;I104,1,0))))+(IF(J116="",0,(IF(J116&gt;I116,1,0))))+(IF(J127="",0,(IF(J127&gt;I127,1,0))))+(IF(I130="",0,(IF(I130&gt;J130,1,0))))+(IF(J138="",0,(IF(J138&gt;I138,1,0))))+(IF(I146="",0,(IF(I146&gt;J146,1,0))))+(IF(J154="",0,(IF(J154&gt;I154,1,0))))+(IF(I110="",0,(IF(I110&gt;J110,1,0))))</f>
        <v>3</v>
      </c>
      <c r="E163" s="60">
        <f>(IF(J34="",0,(IF(J34=I34,1,0))))+(IF(I40="",0,(IF(I40=J40,1,0))))+(IF(J46="",0,(IF(J46=I46,1,0))))+(IF(I52="",0,(IF(I52=J52,1,0))))+(IF(I63="",0,(IF(I63=J63,1,0))))+(IF(J66="",0,(IF(J66=I66,1,0))))+(IF(I74="",0,(IF(I74=J74,1,0))))+(IF(J82="",0,(IF(J82=I82,1,0))))+(IF(I90="",0,(IF(I90=J90,1,0))))+(IF(I98="",0,(IF(I98=J98,1,0))))+(IF(J104="",0,(IF(J104=I104,1,0))))+(IF(J116="",0,(IF(J116=I116,1,0))))+(IF(J127="",0,(IF(J127=I127,1,0))))+(IF(I130="",0,(IF(I130=J130,1,0))))+(IF(J138="",0,(IF(J138=I138,1,0))))+(IF(I146="",0,(IF(I146=J146,1,0))))+(IF(J154="",0,(IF(J154=I154,1,0))))+(IF(I110="",0,(IF(I110=J110,1,0))))</f>
        <v>2</v>
      </c>
      <c r="F163" s="60">
        <f>(IF(J34="",0,(IF(J34&lt;I34,1,0))))+(IF(I40="",0,(IF(I40&lt;J40,1,0))))+(IF(J46="",0,(IF(J46&lt;I46,1,0))))+(IF(I52="",0,(IF(I52&lt;J52,1,0))))+(IF(I63="",0,(IF(I63&lt;J63,1,0))))+(IF(J66="",0,(IF(J66&lt;I66,1,0))))+(IF(I74="",0,(IF(I74&lt;J74,1,0))))+(IF(J82="",0,(IF(J82&lt;I82,1,0))))+(IF(I90="",0,(IF(I90&lt;J90,1,0))))+(IF(I98="",0,(IF(I98&lt;J98,1,0))))+(IF(J104="",0,(IF(J104&lt;I104,1,0))))+(IF(J116="",0,(IF(J116&lt;I116,1,0))))+(IF(J127="",0,(IF(J127&lt;I127,1,0))))+(IF(I130="",0,(IF(I130&lt;J130,1,0))))+(IF(J138="",0,(IF(J138&lt;I138,1,0))))+(IF(I146="",0,(IF(I146&lt;J146,1,0))))+(IF(J154="",0,(IF(J154&lt;I154,1,0))))+(IF(I110="",0,(IF(I110&lt;J110,1,0))))</f>
        <v>11</v>
      </c>
      <c r="G163" s="60">
        <f>(J34+I40+J46+I52+I63+J66+I74+J82+I90+I98+J104+I110+J116+J127+I130+J138+I146+J154)</f>
        <v>16</v>
      </c>
      <c r="H163" s="60">
        <f>(I34+J40+I46+J52+J63+I66+J74+I82+J90+J98+I104+J110+I116+I127+J130+I138+J146+I154)</f>
        <v>58</v>
      </c>
      <c r="I163" s="60">
        <f t="shared" si="2"/>
        <v>11</v>
      </c>
      <c r="J163" s="60">
        <f t="shared" si="1"/>
        <v>-42</v>
      </c>
      <c r="K163" s="138"/>
      <c r="L163" s="138"/>
    </row>
    <row r="164" spans="1:12" s="1" customFormat="1" ht="26.25" customHeight="1">
      <c r="A164" s="58">
        <v>6</v>
      </c>
      <c r="B164" s="59" t="s">
        <v>86</v>
      </c>
      <c r="C164" s="60">
        <f t="shared" si="0"/>
        <v>16</v>
      </c>
      <c r="D164" s="60">
        <f>(IF(I33="",0,(IF(I33&gt;J33,1,0))))+(IF(J39="",0,(IF(J39&gt;I39,1,0))))+(IF(I45="",0,(IF(I45&gt;J45,1,0))))+(IF(I56="",0,(IF(I56&gt;J56,1,0))))+(IF(J59="",0,(IF(J59&gt;I59,1,0))))+(IF(I67="",0,(IF(I67&gt;J67,1,0))))+(IF(J75="",0,(IF(J75&gt;I75,1,0))))+(IF(I83="",0,(IF(I83&gt;J83,1,0))))+(IF(J90="",0,(IF(J90&gt;I90,1,0))))+(IF(J97="",0,(IF(J97&gt;I97,1,0))))+(IF(I103="",0,(IF(I103&gt;J103,1,0))))+(IF(J109="",0,(IF(J109&gt;I109,1,0))))+(IF(J120="",0,(IF(J120&gt;I120,1,0))))+(IF(I123="",0,(IF(I123&gt;J123,1,0))))+(IF(J131="",0,(IF(J131&gt;I131,1,0))))+(IF(I139="",0,(IF(I139&gt;J139,1,0))))+(IF(J147="",0,(IF(J147&gt;I147,1,0))))+(IF(I154="",0,(IF(I154&gt;J154,1,0))))</f>
        <v>3</v>
      </c>
      <c r="E164" s="60">
        <f>(IF(I33="",0,(IF(I33=J33,1,0))))+(IF(J39="",0,(IF(J39=I39,1,0))))+(IF(I45="",0,(IF(I45=J45,1,0))))+(IF(I56="",0,(IF(I56=J56,1,0))))+(IF(J59="",0,(IF(J59=I59,1,0))))+(IF(I67="",0,(IF(I67=J67,1,0))))+(IF(J75="",0,(IF(J75=I75,1,0))))+(IF(I83="",0,(IF(I83=J83,1,0))))+(IF(J90="",0,(IF(J90=I90,1,0))))+(IF(J97="",0,(IF(J97=I97,1,0))))+(IF(I103="",0,(IF(I103=J103,1,0))))+(IF(J109="",0,(IF(J109=I109,1,0))))+(IF(J120="",0,(IF(J120=I120,1,0))))+(IF(I123="",0,(IF(I123=J123,1,0))))+(IF(J131="",0,(IF(J131=I131,1,0))))+(IF(I139="",0,(IF(I139=J139,1,0))))+(IF(J147="",0,(IF(J147=I147,1,0))))+(IF(I154="",0,(IF(I154=J154,1,0))))</f>
        <v>3</v>
      </c>
      <c r="F164" s="60">
        <f>(IF(I33="",0,(IF(I33&lt;J33,1,0))))+(IF(J39="",0,(IF(J39&lt;I39,1,0))))+(IF(I45="",0,(IF(I45&lt;J45,1,0))))+(IF(I56="",0,(IF(I56&lt;J56,1,0))))+(IF(J59="",0,(IF(J59&lt;I59,1,0))))+(IF(I67="",0,(IF(I67&lt;J67,1,0))))+(IF(J75="",0,(IF(J75&lt;I75,1,0))))+(IF(I83="",0,(IF(I83&lt;J83,1,0))))+(IF(J90="",0,(IF(J90&lt;I90,1,0))))+(IF(J97="",0,(IF(J97&lt;I97,1,0))))+(IF(I103="",0,(IF(I103&lt;J103,1,0))))+(IF(J109="",0,(IF(J109&lt;I109,1,0))))+(IF(J120="",0,(IF(J120&lt;I120,1,0))))+(IF(I123="",0,(IF(I123&lt;J123,1,0))))+(IF(J131="",0,(IF(J131&lt;I131,1,0))))+(IF(I139="",0,(IF(I139&lt;J139,1,0))))+(IF(J147="",0,(IF(J147&lt;I147,1,0))))+(IF(I154="",0,(IF(I154&lt;J154,1,0))))</f>
        <v>10</v>
      </c>
      <c r="G164" s="60">
        <f>(I33+J39+I45+I56+J59+I67+J75+I83+J90+I97+I103+J109+J120+I123+J131+I139+J147+I154)</f>
        <v>25</v>
      </c>
      <c r="H164" s="60">
        <f>(J33+I39+J45+J56+I59+J67+I75+J83+I90+I97+J103+I109+I120+J123+I131+J139+I147+J154)</f>
        <v>47</v>
      </c>
      <c r="I164" s="60">
        <f t="shared" si="2"/>
        <v>12</v>
      </c>
      <c r="J164" s="60">
        <f t="shared" si="1"/>
        <v>-22</v>
      </c>
      <c r="K164" s="138"/>
      <c r="L164" s="138"/>
    </row>
    <row r="165" spans="1:12" s="1" customFormat="1" ht="26.25" customHeight="1">
      <c r="A165" s="58">
        <v>7</v>
      </c>
      <c r="B165" s="59" t="s">
        <v>87</v>
      </c>
      <c r="C165" s="60">
        <f t="shared" si="0"/>
        <v>16</v>
      </c>
      <c r="D165" s="60">
        <f>(IF(J32="",0,(IF(J32&gt;I32,1,0))))+(IF(I38="",0,(IF(I38&gt;J38,1,0))))+(IF(I49="",0,(IF(I49&gt;J49,1,0))))+(IF(J52="",0,(IF(J52&gt;I52,1,0))))+(IF(I60="",0,(IF(I60&gt;J60,1,0))))+(IF(J68="",0,(IF(J68&gt;I68,1,0))))+(IF(I76="",0,(IF(I76&gt;J76,1,0))))+(IF(J83="",0,(IF(J83&gt;I83,1,0))))+(IF(I89="",0,(IF(I89&gt;J89,1,0))))+(IF(I96="",0,(IF(I96&gt;J96,1,0))))+(IF(J102="",0,(IF(J102&gt;I102,1,0))))+(IF(J113="",0,(IF(J113&gt;I113,1,0))))+(IF(I116="",0,(IF(I116&gt;J116,1,0))))+(IF(J124="",0,(IF(J124&gt;I124,1,0))))+(IF(I132="",0,(IF(I132&gt;J132,1,0))))+(IF(J140="",0,(IF(J140&gt;I140,1,0))))+(IF(I147="",0,(IF(I147&gt;J147,1,0))))+(IF(J153="",0,(IF(J153&gt;I153,1,0))))</f>
        <v>9</v>
      </c>
      <c r="E165" s="60">
        <f>(IF(J32="",0,(IF(J32=I32,1,0))))+(IF(I38="",0,(IF(I38=J38,1,0))))+(IF(I49="",0,(IF(I49=J49,1,0))))+(IF(J52="",0,(IF(J52=I52,1,0))))+(IF(I60="",0,(IF(I60=J60,1,0))))+(IF(J68="",0,(IF(J68=I68,1,0))))+(IF(I76="",0,(IF(I76=J76,1,0))))+(IF(J83="",0,(IF(J83=I83,1,0))))+(IF(I89="",0,(IF(I89=J89,1,0))))+(IF(I96="",0,(IF(I96=J96,1,0))))+(IF(J102="",0,(IF(J102=I102,1,0))))+(IF(J113="",0,(IF(J113=I113,1,0))))+(IF(I116="",0,(IF(I116=J116,1,0))))+(IF(J124="",0,(IF(J124=I124,1,0))))+(IF(I132="",0,(IF(I132=J132,1,0))))+(IF(J140="",0,(IF(J140=I140,1,0))))+(IF(I147="",0,(IF(I147=J147,1,0))))+(IF(J153="",0,(IF(J153=I153,1,0))))</f>
        <v>0</v>
      </c>
      <c r="F165" s="60">
        <f>(IF(J32="",0,(IF(J32&lt;I32,1,0))))+(IF(I38="",0,(IF(I38&lt;J38,1,0))))+(IF(I49="",0,(IF(I49&lt;J49,1,0))))+(IF(J52="",0,(IF(J52&lt;I52,1,0))))+(IF(I60="",0,(IF(I60&lt;J60,1,0))))+(IF(J68="",0,(IF(J68&lt;I68,1,0))))+(IF(I76="",0,(IF(I76&lt;J76,1,0))))+(IF(J83="",0,(IF(J83&lt;I83,1,0))))+(IF(I89="",0,(IF(I89&lt;J89,1,0))))+(IF(I96="",0,(IF(I96&lt;J96,1,0))))+(IF(J102="",0,(IF(J102&lt;I102,1,0))))+(IF(J113="",0,(IF(J113&lt;I113,1,0))))+(IF(I116="",0,(IF(I116&lt;J116,1,0))))+(IF(J124="",0,(IF(J124&lt;I124,1,0))))+(IF(I132="",0,(IF(I132&lt;J132,1,0))))+(IF(J140="",0,(IF(J140&lt;I140,1,0))))+(IF(I147="",0,(IF(I147&lt;J147,1,0))))+(IF(J153="",0,(IF(J153&lt;I153,1,0))))</f>
        <v>7</v>
      </c>
      <c r="G165" s="60">
        <f>(J32+I38+I49+J52+I60+J68+I76+J83+I89+I96+J102+J113+I116+J124+I132+J140+I147+J153)</f>
        <v>41</v>
      </c>
      <c r="H165" s="60">
        <f>(I32+J38+J49+I52+J60+I68+J76+I83+J89+J96+I102+I113+J116+I124+J132+I140+J147+I153)</f>
        <v>44</v>
      </c>
      <c r="I165" s="60">
        <f t="shared" si="2"/>
        <v>27</v>
      </c>
      <c r="J165" s="60">
        <f t="shared" si="1"/>
        <v>-3</v>
      </c>
      <c r="K165" s="138"/>
      <c r="L165" s="138"/>
    </row>
    <row r="166" spans="1:12" s="1" customFormat="1" ht="26.25" customHeight="1">
      <c r="A166" s="58">
        <v>8</v>
      </c>
      <c r="B166" s="59" t="s">
        <v>88</v>
      </c>
      <c r="C166" s="60">
        <f t="shared" si="0"/>
        <v>16</v>
      </c>
      <c r="D166" s="60">
        <f>(IF(I31="",0,(IF(I31&gt;J31,1,0))))+(IF(I42="",0,(IF(I42&gt;J42,1,0))))+(IF(J45="",0,(IF(J45&gt;I45,1,0))))+(IF(I53="",0,(IF(I53&gt;J53,1,0))))+(IF(J61="",0,(IF(J61&gt;I61,1,0))))+(IF(I69="",0,(IF(I69&gt;J69,1,0))))+(IF(J76="",0,(IF(J76&gt;I76,1,0))))+(IF(I82="",0,(IF(I82&gt;J82,1,0))))+(IF(J88="",0,(IF(J88&gt;I88,1,0))))+(IF(J95="",0,(IF(J95&gt;I95,1,0))))+(IF(J106="",0,(IF(J106&gt;I106,1,0))))+(IF(I109="",0,(IF(I109&gt;J109,1,0))))+(IF(J117="",0,(IF(J117&gt;I117,1,0))))+(IF(I125="",0,(IF(I125&gt;J125,1,0))))+(IF(J133="",0,(IF(J133&gt;I133,1,0))))+(IF(I140="",0,(IF(I140&gt;J140,1,0))))+(IF(J146="",0,(IF(J146&gt;I146,1,0))))+(IF(I152="",0,(IF(I152&gt;J152,1,0))))</f>
        <v>2</v>
      </c>
      <c r="E166" s="60">
        <f>(IF(I31="",0,(IF(I31=J31,1,0))))+(IF(I42="",0,(IF(I42=J42,1,0))))+(IF(J45="",0,(IF(J45=I45,1,0))))+(IF(I53="",0,(IF(I53=J53,1,0))))+(IF(J61="",0,(IF(J61=I61,1,0))))+(IF(I69="",0,(IF(I69=J69,1,0))))+(IF(J76="",0,(IF(J76=I76,1,0))))+(IF(I82="",0,(IF(I82=J82,1,0))))+(IF(J88="",0,(IF(J88=I88,1,0))))+(IF(J95="",0,(IF(J95=I95,1,0))))+(IF(J106="",0,(IF(J106=I106,1,0))))+(IF(I109="",0,(IF(I109=J109,1,0))))+(IF(J117="",0,(IF(J117=I117,1,0))))+(IF(I125="",0,(IF(I125=J125,1,0))))+(IF(J133="",0,(IF(J133=I133,1,0))))+(IF(I140="",0,(IF(I140=J140,1,0))))+(IF(J146="",0,(IF(J146=I146,1,0))))+(IF(I152="",0,(IF(I152=J152,1,0))))</f>
        <v>1</v>
      </c>
      <c r="F166" s="60">
        <f>(IF(I31="",0,(IF(I31&lt;J31,1,0))))+(IF(I42="",0,(IF(I42&lt;J42,1,0))))+(IF(J45="",0,(IF(J45&lt;I45,1,0))))+(IF(I53="",0,(IF(I53&lt;J53,1,0))))+(IF(J61="",0,(IF(J61&lt;I61,1,0))))+(IF(I69="",0,(IF(I69&lt;J69,1,0))))+(IF(J76="",0,(IF(J76&lt;I76,1,0))))+(IF(I82="",0,(IF(I82&lt;J82,1,0))))+(IF(J88="",0,(IF(J88&lt;I88,1,0))))+(IF(J95="",0,(IF(J95&lt;I95,1,0))))+(IF(J106="",0,(IF(J106&lt;I106,1,0))))+(IF(I109="",0,(IF(I109&lt;J109,1,0))))+(IF(J117="",0,(IF(J117&lt;I117,1,0))))+(IF(I125="",0,(IF(I125&lt;J125,1,0))))+(IF(J133="",0,(IF(J133&lt;I133,1,0))))+(IF(I140="",0,(IF(I140&lt;J140,1,0))))+(IF(J146="",0,(IF(J146&lt;I146,1,0))))+(IF(I152="",0,(IF(I152&lt;J152,1,0))))</f>
        <v>13</v>
      </c>
      <c r="G166" s="60">
        <f>(I31+I42+J45+I53+J61+I69+J76+I82+J88+J95+J106+I109+J117+I125+J133+I140+J146+I152)</f>
        <v>14</v>
      </c>
      <c r="H166" s="60">
        <f>(J31+J42+I45+J53+I61+J69+I76+J82+I88+I95+I106+J109+I117+J125+I133+J140+I146+J152)</f>
        <v>65</v>
      </c>
      <c r="I166" s="60">
        <f t="shared" si="2"/>
        <v>7</v>
      </c>
      <c r="J166" s="60">
        <f t="shared" si="1"/>
        <v>-51</v>
      </c>
      <c r="K166" s="138"/>
      <c r="L166" s="138"/>
    </row>
    <row r="167" spans="1:12" s="1" customFormat="1" ht="26.25" customHeight="1">
      <c r="A167" s="58">
        <v>9</v>
      </c>
      <c r="B167" s="59" t="s">
        <v>89</v>
      </c>
      <c r="C167" s="60">
        <f t="shared" si="0"/>
        <v>16</v>
      </c>
      <c r="D167" s="60">
        <f>(IF(I35="",0,(IF(I35&gt;J35,1,0))))+(IF(J38="",0,(IF(J38&gt;I38,1,0))))+(IF(I46="",0,(IF(I46&gt;J46,1,0))))+(IF(J54="",0,(IF(J54&gt;I54,1,0))))+(IF(I62="",0,(IF(I62&gt;J62,1,0))))+(IF(J69="",0,(IF(J69&gt;I69,1,0))))+(IF(I75="",0,(IF(I75&gt;J75,1,0))))+(IF(J81="",0,(IF(J81&gt;I81,1,0))))+(IF(I87="",0,(IF(I87&gt;J87,1,0))))+(IF(J99="",0,(IF(J99&gt;I99,1,0))))+(IF(I102="",0,(IF(I102&gt;J102,1,0))))+(IF(J110="",0,(IF(J110&gt;I110,1,0))))+(IF(I118="",0,(IF(I118&gt;J118,1,0))))+(IF(J126="",0,(IF(J126&gt;I126,1,0))))+(IF(I133="",0,(IF(I133&gt;J133,1,0))))+(IF(J139="",0,(IF(J139&gt;I139,1,0))))+(IF(I145="",0,(IF(I145&gt;J145,1,0))))+(IF(J151="",0,(IF(J151&gt;I151,1,0))))</f>
        <v>15</v>
      </c>
      <c r="E167" s="60">
        <f>(IF(I35="",0,(IF(I35=J35,1,0))))+(IF(J38="",0,(IF(J38=I38,1,0))))+(IF(I46="",0,(IF(I46=J46,1,0))))+(IF(J54="",0,(IF(J54=I54,1,0))))+(IF(I62="",0,(IF(I62=J62,1,0))))+(IF(J69="",0,(IF(J69=I69,1,0))))+(IF(I75="",0,(IF(I75=J75,1,0))))+(IF(J81="",0,(IF(J81=I81,1,0))))+(IF(I87="",0,(IF(I87=J87,1,0))))+(IF(J99="",0,(IF(J99=I99,1,0))))+(IF(I102="",0,(IF(I102=J102,1,0))))+(IF(J110="",0,(IF(J110=I110,1,0))))+(IF(I118="",0,(IF(I118=J118,1,0))))+(IF(J126="",0,(IF(J126=I126,1,0))))+(IF(I133="",0,(IF(I133=J133,1,0))))+(IF(J139="",0,(IF(J139=I139,1,0))))+(IF(I145="",0,(IF(I145=J145,1,0))))+(IF(J151="",0,(IF(J151=I151,1,0))))</f>
        <v>1</v>
      </c>
      <c r="F167" s="60">
        <f>(IF(I35="",0,(IF(I35&lt;J35,1,0))))+(IF(J38="",0,(IF(J38&lt;I38,1,0))))+(IF(I46="",0,(IF(I46&lt;J46,1,0))))+(IF(J54="",0,(IF(J54&lt;I54,1,0))))+(IF(I62="",0,(IF(I62&lt;J62,1,0))))+(IF(J69="",0,(IF(J69&lt;I69,1,0))))+(IF(I75="",0,(IF(I75&lt;J75,1,0))))+(IF(J81="",0,(IF(J81&lt;I81,1,0))))+(IF(I87="",0,(IF(I87&lt;J87,1,0))))+(IF(J99="",0,(IF(J99&lt;I99,1,0))))+(IF(I102="",0,(IF(I102&lt;J102,1,0))))+(IF(J110="",0,(IF(J110&lt;I110,1,0))))+(IF(I118="",0,(IF(I118&lt;J118,1,0))))+(IF(J126="",0,(IF(J126&lt;I126,1,0))))+(IF(I133="",0,(IF(I133&lt;J133,1,0))))+(IF(J139="",0,(IF(J139&lt;I139,1,0))))+(IF(I145="",0,(IF(I145&lt;J145,1,0))))+(IF(J151="",0,(IF(J151&lt;I151,1,0))))</f>
        <v>0</v>
      </c>
      <c r="G167" s="60">
        <f>(I35+J38+I46+J54+I62+J69+I75+J81+I87+J99+I102+J110+I118+J126+I133+J139+I145+J151)</f>
        <v>94</v>
      </c>
      <c r="H167" s="60">
        <f>(J35+I38+J46+I54+J62+I69+J75+I81+J87+I99+J102+I110+J118+I126+J133+I139+J145+I151)</f>
        <v>12</v>
      </c>
      <c r="I167" s="60">
        <f t="shared" si="2"/>
        <v>46</v>
      </c>
      <c r="J167" s="60">
        <f t="shared" si="1"/>
        <v>82</v>
      </c>
      <c r="K167" s="138"/>
      <c r="L167" s="138"/>
    </row>
    <row r="168" spans="1:12" s="1" customFormat="1" ht="26.25" customHeight="1">
      <c r="A168" s="58">
        <v>10</v>
      </c>
      <c r="B168" s="63" t="s">
        <v>11</v>
      </c>
      <c r="C168" s="60">
        <f t="shared" si="0"/>
        <v>0</v>
      </c>
      <c r="D168" s="60">
        <f>(IF(J35="",0,(IF(J35&gt;I35,1,0))))+(IF(J42="",0,(IF(J42&gt;I42,1,0))))+(IF(J49="",0,(IF(J49&gt;I49,1,0))))+(IF(J56="",0,(IF(J56&gt;I56,1,0))))+(IF(J63="",0,(IF(J63&gt;I63,1,0))))+(IF(J70="",0,(IF(J70&gt;I70,1,0))))+(IF(J77="",0,(IF(J77&gt;I77,1,0))))+(IF(J84="",0,(IF(J84&gt;I84,1,0))))+(IF(J91="",0,(IF(J91&gt;I91,1,0))))+(IF(I99="",0,(IF(I99&gt;J99,1,0))))+(IF(I106="",0,(IF(I106&gt;J106,1,0))))+(IF(I120="",0,(IF(I120&gt;J120,1,0))))+(IF(I127="",0,(IF(I127&gt;J127,1,0))))+(IF(I134="",0,(IF(I134&gt;J134,1,0))))+(IF(I141="",0,(IF(I141&gt;J141,1,0))))+(IF(I148="",0,(IF(I148&gt;J148,1,0))))+(IF(I155="",0,(IF(I155&gt;J155,1,0))))+(IF(I113="",0,(IF(I113&gt;J113,1,0))))</f>
        <v>0</v>
      </c>
      <c r="E168" s="60">
        <f>(IF(J35="",0,(IF(J35=I35,1,0))))+(IF(J42="",0,(IF(J42=I42,1,0))))+(IF(J49="",0,(IF(J49=I49,1,0))))+(IF(J56="",0,(IF(J56=I56,1,0))))+(IF(J63="",0,(IF(J63=I63,1,0))))+(IF(J70="",0,(IF(J70=I70,1,0))))+(IF(J77="",0,(IF(J77=I77,1,0))))+(IF(J84="",0,(IF(J84=I84,1,0))))+(IF(J91="",0,(IF(J91=I91,1,0))))+(IF(I99="",0,(IF(I99=J99,1,0))))+(IF(I106="",0,(IF(I106=J106,1,0))))+(IF(I120="",0,(IF(I120=J120,1,0))))+(IF(I127="",0,(IF(I127=J127,1,0))))+(IF(I134="",0,(IF(I134=J134,1,0))))+(IF(I141="",0,(IF(I141=J141,1,0))))+(IF(I148="",0,(IF(I148=J148,1,0))))+(IF(I155="",0,(IF(I155=J155,1,0))))+(IF(I113="",0,(IF(I113=J113,1,0))))</f>
        <v>0</v>
      </c>
      <c r="F168" s="60">
        <f>(IF(J35="",0,(IF(J35&lt;I35,1,0))))+(IF(J42="",0,(IF(J42&lt;I42,1,0))))+(IF(J49="",0,(IF(J49&lt;I49,1,0))))+(IF(J56="",0,(IF(J56&lt;I56,1,0))))+(IF(J63="",0,(IF(J63&lt;I63,1,0))))+(IF(J70="",0,(IF(J70&lt;I70,1,0))))+(IF(J77="",0,(IF(J77&lt;I77,1,0))))+(IF(J84="",0,(IF(J84&lt;I84,1,0))))+(IF(J91="",0,(IF(J91&lt;I91,1,0))))+(IF(I99="",0,(IF(I99&lt;J99,1,0))))+(IF(I106="",0,(IF(I106&lt;J106,1,0))))+(IF(I120="",0,(IF(I120&lt;J120,1,0))))+(IF(I127="",0,(IF(I127&lt;J127,1,0))))+(IF(I134="",0,(IF(I134&lt;J134,1,0))))+(IF(I141="",0,(IF(I141&lt;J141,1,0))))+(IF(I148="",0,(IF(I148&lt;J148,1,0))))+(IF(I155="",0,(IF(I155&lt;J155,1,0))))+(IF(I113="",0,(IF(I113&lt;J113,1,0))))</f>
        <v>0</v>
      </c>
      <c r="G168" s="60">
        <f>(J35+J42+J49+J56+J63+J70+J77+J84+J91+I99+I106+I113+I120+I127+I134+I141+I148+I155)</f>
        <v>0</v>
      </c>
      <c r="H168" s="60">
        <f>(I35+I42+I49+I56+I63+I70+I77+I84+I91+J99+J106+J113+J120+J127+J134+J141+J148+J155)</f>
        <v>0</v>
      </c>
      <c r="I168" s="60">
        <f t="shared" si="2"/>
        <v>0</v>
      </c>
      <c r="J168" s="60">
        <f t="shared" si="1"/>
        <v>0</v>
      </c>
      <c r="K168" s="138"/>
      <c r="L168" s="138"/>
    </row>
    <row r="169" spans="1:12" s="1" customFormat="1" ht="12.7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44"/>
      <c r="L169" s="44"/>
    </row>
    <row r="170" ht="12.75" hidden="1"/>
  </sheetData>
  <sheetProtection password="904E" sheet="1" formatCells="0" sort="0"/>
  <mergeCells count="266">
    <mergeCell ref="A1:J1"/>
    <mergeCell ref="A2:J8"/>
    <mergeCell ref="A9:J9"/>
    <mergeCell ref="A11:J11"/>
    <mergeCell ref="A22:J22"/>
    <mergeCell ref="A23:J23"/>
    <mergeCell ref="A24:J24"/>
    <mergeCell ref="A25:J25"/>
    <mergeCell ref="A26:J26"/>
    <mergeCell ref="A27:J27"/>
    <mergeCell ref="A28:J28"/>
    <mergeCell ref="A29:J29"/>
    <mergeCell ref="E30:F30"/>
    <mergeCell ref="G30:H30"/>
    <mergeCell ref="I30:J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A36:J36"/>
    <mergeCell ref="E37:F37"/>
    <mergeCell ref="G37:H37"/>
    <mergeCell ref="I37:J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A43:J43"/>
    <mergeCell ref="E44:F44"/>
    <mergeCell ref="G44:H44"/>
    <mergeCell ref="I44:J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A50:J50"/>
    <mergeCell ref="E51:F51"/>
    <mergeCell ref="G51:H51"/>
    <mergeCell ref="I51:J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A57:J57"/>
    <mergeCell ref="E58:F58"/>
    <mergeCell ref="G58:H58"/>
    <mergeCell ref="I58:J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A64:J64"/>
    <mergeCell ref="E65:F65"/>
    <mergeCell ref="G65:H65"/>
    <mergeCell ref="I65:J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A71:J71"/>
    <mergeCell ref="E72:F72"/>
    <mergeCell ref="G72:H72"/>
    <mergeCell ref="I72:J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A78:J78"/>
    <mergeCell ref="E79:F79"/>
    <mergeCell ref="G79:H79"/>
    <mergeCell ref="I79:J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A85:J85"/>
    <mergeCell ref="E86:F86"/>
    <mergeCell ref="G86:H86"/>
    <mergeCell ref="I86:J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A92:J92"/>
    <mergeCell ref="A93:J93"/>
    <mergeCell ref="E94:F94"/>
    <mergeCell ref="G94:H94"/>
    <mergeCell ref="I94:J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A100:J100"/>
    <mergeCell ref="E101:F101"/>
    <mergeCell ref="G101:H101"/>
    <mergeCell ref="I101:J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A107:J107"/>
    <mergeCell ref="E108:F108"/>
    <mergeCell ref="G108:H108"/>
    <mergeCell ref="I108:J108"/>
    <mergeCell ref="E109:F109"/>
    <mergeCell ref="G109:H109"/>
    <mergeCell ref="E110:F110"/>
    <mergeCell ref="G110:H110"/>
    <mergeCell ref="E111:F111"/>
    <mergeCell ref="G111:H111"/>
    <mergeCell ref="E112:F112"/>
    <mergeCell ref="G112:H112"/>
    <mergeCell ref="E113:F113"/>
    <mergeCell ref="G113:H113"/>
    <mergeCell ref="A114:J114"/>
    <mergeCell ref="E115:F115"/>
    <mergeCell ref="G115:H115"/>
    <mergeCell ref="I115:J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A121:J121"/>
    <mergeCell ref="E122:F122"/>
    <mergeCell ref="G122:H122"/>
    <mergeCell ref="I122:J122"/>
    <mergeCell ref="E123:F123"/>
    <mergeCell ref="G123:H123"/>
    <mergeCell ref="E124:F124"/>
    <mergeCell ref="G124:H124"/>
    <mergeCell ref="E125:F125"/>
    <mergeCell ref="G125:H125"/>
    <mergeCell ref="E126:F126"/>
    <mergeCell ref="G126:H126"/>
    <mergeCell ref="E127:F127"/>
    <mergeCell ref="G127:H127"/>
    <mergeCell ref="A128:J128"/>
    <mergeCell ref="E129:F129"/>
    <mergeCell ref="G129:H129"/>
    <mergeCell ref="I129:J129"/>
    <mergeCell ref="E130:F130"/>
    <mergeCell ref="G130:H130"/>
    <mergeCell ref="E131:F131"/>
    <mergeCell ref="G131:H131"/>
    <mergeCell ref="E132:F132"/>
    <mergeCell ref="G132:H132"/>
    <mergeCell ref="E133:F133"/>
    <mergeCell ref="G133:H133"/>
    <mergeCell ref="E134:F134"/>
    <mergeCell ref="G134:H134"/>
    <mergeCell ref="A135:J135"/>
    <mergeCell ref="E136:F136"/>
    <mergeCell ref="G136:H136"/>
    <mergeCell ref="I136:J136"/>
    <mergeCell ref="E137:F137"/>
    <mergeCell ref="G137:H137"/>
    <mergeCell ref="E138:F138"/>
    <mergeCell ref="G138:H138"/>
    <mergeCell ref="E139:F139"/>
    <mergeCell ref="G139:H139"/>
    <mergeCell ref="E140:F140"/>
    <mergeCell ref="G140:H140"/>
    <mergeCell ref="E141:F141"/>
    <mergeCell ref="G141:H141"/>
    <mergeCell ref="A142:J142"/>
    <mergeCell ref="E143:F143"/>
    <mergeCell ref="G143:H143"/>
    <mergeCell ref="I143:J143"/>
    <mergeCell ref="E144:F144"/>
    <mergeCell ref="G144:H144"/>
    <mergeCell ref="E145:F145"/>
    <mergeCell ref="G145:H145"/>
    <mergeCell ref="E146:F146"/>
    <mergeCell ref="G146:H146"/>
    <mergeCell ref="E147:F147"/>
    <mergeCell ref="G147:H147"/>
    <mergeCell ref="E148:F148"/>
    <mergeCell ref="G148:H148"/>
    <mergeCell ref="A149:J149"/>
    <mergeCell ref="E150:F150"/>
    <mergeCell ref="G150:H150"/>
    <mergeCell ref="I150:J150"/>
    <mergeCell ref="E151:F151"/>
    <mergeCell ref="G151:H151"/>
    <mergeCell ref="E152:F152"/>
    <mergeCell ref="G152:H152"/>
    <mergeCell ref="E153:F153"/>
    <mergeCell ref="G153:H153"/>
    <mergeCell ref="E154:F154"/>
    <mergeCell ref="G154:H154"/>
    <mergeCell ref="E155:F155"/>
    <mergeCell ref="G155:H155"/>
    <mergeCell ref="A157:J157"/>
    <mergeCell ref="K157:L157"/>
  </mergeCells>
  <printOptions/>
  <pageMargins left="0.75" right="0.41" top="0.39" bottom="0.32" header="0.2" footer="0.21"/>
  <pageSetup horizontalDpi="1200" verticalDpi="1200" orientation="portrait" paperSize="9" scale="73" r:id="rId2"/>
  <rowBreaks count="2" manualBreakCount="2">
    <brk id="56" max="255" man="1"/>
    <brk id="113" max="1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P122"/>
  <sheetViews>
    <sheetView workbookViewId="0" topLeftCell="A1">
      <selection activeCell="G74" sqref="G74:H74"/>
    </sheetView>
  </sheetViews>
  <sheetFormatPr defaultColWidth="0" defaultRowHeight="12.75" zeroHeight="1"/>
  <cols>
    <col min="1" max="1" width="11.875" style="65" customWidth="1"/>
    <col min="2" max="2" width="22.25390625" style="65" bestFit="1" customWidth="1"/>
    <col min="3" max="3" width="10.125" style="65" bestFit="1" customWidth="1"/>
    <col min="4" max="4" width="9.125" style="65" customWidth="1"/>
    <col min="5" max="5" width="11.625" style="65" bestFit="1" customWidth="1"/>
    <col min="6" max="9" width="9.125" style="65" customWidth="1"/>
    <col min="10" max="10" width="8.75390625" style="65" customWidth="1"/>
    <col min="11" max="12" width="5.75390625" style="65" customWidth="1"/>
    <col min="13" max="16384" width="0" style="65" hidden="1" customWidth="1"/>
  </cols>
  <sheetData>
    <row r="1" spans="1:12" s="3" customFormat="1" ht="12.7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20"/>
      <c r="L1" s="7"/>
    </row>
    <row r="2" spans="1:12" s="3" customFormat="1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20"/>
      <c r="L2" s="7"/>
    </row>
    <row r="3" spans="1:12" s="3" customFormat="1" ht="12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20"/>
      <c r="L3" s="7"/>
    </row>
    <row r="4" spans="1:12" s="3" customFormat="1" ht="12.7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20"/>
      <c r="L4" s="7"/>
    </row>
    <row r="5" spans="1:12" s="3" customFormat="1" ht="12.7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20"/>
      <c r="L5" s="7"/>
    </row>
    <row r="6" spans="1:12" s="3" customFormat="1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20"/>
      <c r="L6" s="7"/>
    </row>
    <row r="7" spans="1:12" s="3" customFormat="1" ht="12.7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20"/>
      <c r="L7" s="7"/>
    </row>
    <row r="8" spans="1:12" s="3" customFormat="1" ht="63.75" customHeight="1" thickBo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20"/>
      <c r="L8" s="7"/>
    </row>
    <row r="9" spans="1:12" s="3" customFormat="1" ht="27.75" customHeight="1" thickBot="1">
      <c r="A9" s="154" t="s">
        <v>99</v>
      </c>
      <c r="B9" s="155"/>
      <c r="C9" s="155"/>
      <c r="D9" s="155"/>
      <c r="E9" s="155"/>
      <c r="F9" s="155"/>
      <c r="G9" s="155"/>
      <c r="H9" s="155"/>
      <c r="I9" s="155"/>
      <c r="J9" s="156"/>
      <c r="K9" s="7"/>
      <c r="L9" s="7"/>
    </row>
    <row r="10" spans="1:11" s="7" customFormat="1" ht="1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21"/>
    </row>
    <row r="11" spans="1:13" s="36" customFormat="1" ht="16.5" customHeight="1">
      <c r="A11" s="157" t="s">
        <v>0</v>
      </c>
      <c r="B11" s="158"/>
      <c r="C11" s="158"/>
      <c r="D11" s="158"/>
      <c r="E11" s="158"/>
      <c r="F11" s="158"/>
      <c r="G11" s="158"/>
      <c r="H11" s="158"/>
      <c r="I11" s="158"/>
      <c r="J11" s="167"/>
      <c r="K11" s="38"/>
      <c r="L11" s="26"/>
      <c r="M11" s="39"/>
    </row>
    <row r="12" spans="1:12" s="36" customFormat="1" ht="15.75">
      <c r="A12" s="12" t="s">
        <v>1</v>
      </c>
      <c r="B12" s="13" t="s">
        <v>2</v>
      </c>
      <c r="C12" s="14" t="s">
        <v>3</v>
      </c>
      <c r="D12" s="14" t="s">
        <v>4</v>
      </c>
      <c r="E12" s="14" t="s">
        <v>5</v>
      </c>
      <c r="F12" s="14" t="s">
        <v>6</v>
      </c>
      <c r="G12" s="14" t="s">
        <v>7</v>
      </c>
      <c r="H12" s="14" t="s">
        <v>8</v>
      </c>
      <c r="I12" s="14" t="s">
        <v>9</v>
      </c>
      <c r="J12" s="22" t="s">
        <v>10</v>
      </c>
      <c r="K12" s="38"/>
      <c r="L12" s="26"/>
    </row>
    <row r="13" spans="1:12" s="17" customFormat="1" ht="26.25" customHeight="1">
      <c r="A13" s="68">
        <v>1</v>
      </c>
      <c r="B13" s="42" t="s">
        <v>91</v>
      </c>
      <c r="C13" s="69">
        <v>14</v>
      </c>
      <c r="D13" s="69">
        <v>12</v>
      </c>
      <c r="E13" s="69">
        <v>2</v>
      </c>
      <c r="F13" s="69">
        <v>0</v>
      </c>
      <c r="G13" s="69">
        <v>54</v>
      </c>
      <c r="H13" s="69">
        <v>5</v>
      </c>
      <c r="I13" s="69">
        <v>38</v>
      </c>
      <c r="J13" s="69">
        <v>49</v>
      </c>
      <c r="K13" s="23"/>
      <c r="L13" s="8"/>
    </row>
    <row r="14" spans="1:16" s="17" customFormat="1" ht="26.25" customHeight="1">
      <c r="A14" s="68">
        <v>2</v>
      </c>
      <c r="B14" s="42" t="s">
        <v>98</v>
      </c>
      <c r="C14" s="69">
        <v>14</v>
      </c>
      <c r="D14" s="69">
        <v>11</v>
      </c>
      <c r="E14" s="69">
        <v>1</v>
      </c>
      <c r="F14" s="69">
        <v>2</v>
      </c>
      <c r="G14" s="69">
        <v>62</v>
      </c>
      <c r="H14" s="69">
        <v>12</v>
      </c>
      <c r="I14" s="69">
        <v>34</v>
      </c>
      <c r="J14" s="69">
        <v>50</v>
      </c>
      <c r="K14" s="23"/>
      <c r="L14" s="8"/>
      <c r="M14" s="16"/>
      <c r="N14" s="16"/>
      <c r="O14" s="16"/>
      <c r="P14" s="16"/>
    </row>
    <row r="15" spans="1:12" s="17" customFormat="1" ht="26.25" customHeight="1">
      <c r="A15" s="68">
        <v>3</v>
      </c>
      <c r="B15" s="42" t="s">
        <v>94</v>
      </c>
      <c r="C15" s="69">
        <v>14</v>
      </c>
      <c r="D15" s="69">
        <v>8</v>
      </c>
      <c r="E15" s="69">
        <v>3</v>
      </c>
      <c r="F15" s="69">
        <v>3</v>
      </c>
      <c r="G15" s="69">
        <v>44</v>
      </c>
      <c r="H15" s="69">
        <v>16</v>
      </c>
      <c r="I15" s="69">
        <v>27</v>
      </c>
      <c r="J15" s="69">
        <v>28</v>
      </c>
      <c r="K15" s="23"/>
      <c r="L15" s="8"/>
    </row>
    <row r="16" spans="1:12" s="17" customFormat="1" ht="26.25" customHeight="1">
      <c r="A16" s="68">
        <v>4</v>
      </c>
      <c r="B16" s="42" t="s">
        <v>96</v>
      </c>
      <c r="C16" s="69">
        <v>14</v>
      </c>
      <c r="D16" s="69">
        <v>8</v>
      </c>
      <c r="E16" s="69">
        <v>3</v>
      </c>
      <c r="F16" s="69">
        <v>3</v>
      </c>
      <c r="G16" s="69">
        <v>63</v>
      </c>
      <c r="H16" s="69">
        <v>16</v>
      </c>
      <c r="I16" s="69">
        <v>27</v>
      </c>
      <c r="J16" s="69">
        <v>47</v>
      </c>
      <c r="K16" s="23"/>
      <c r="L16" s="8"/>
    </row>
    <row r="17" spans="1:12" s="17" customFormat="1" ht="26.25" customHeight="1">
      <c r="A17" s="68">
        <v>5</v>
      </c>
      <c r="B17" s="42" t="s">
        <v>95</v>
      </c>
      <c r="C17" s="69">
        <v>14</v>
      </c>
      <c r="D17" s="69">
        <v>6</v>
      </c>
      <c r="E17" s="69">
        <v>1</v>
      </c>
      <c r="F17" s="69">
        <v>7</v>
      </c>
      <c r="G17" s="69">
        <v>36</v>
      </c>
      <c r="H17" s="69">
        <v>33</v>
      </c>
      <c r="I17" s="69">
        <v>19</v>
      </c>
      <c r="J17" s="69">
        <v>3</v>
      </c>
      <c r="K17" s="23"/>
      <c r="L17" s="8"/>
    </row>
    <row r="18" spans="1:12" s="17" customFormat="1" ht="26.25" customHeight="1">
      <c r="A18" s="68">
        <v>6</v>
      </c>
      <c r="B18" s="42" t="s">
        <v>97</v>
      </c>
      <c r="C18" s="69">
        <v>14</v>
      </c>
      <c r="D18" s="69">
        <v>3</v>
      </c>
      <c r="E18" s="69">
        <v>1</v>
      </c>
      <c r="F18" s="69">
        <v>10</v>
      </c>
      <c r="G18" s="69">
        <v>13</v>
      </c>
      <c r="H18" s="69">
        <v>79</v>
      </c>
      <c r="I18" s="69">
        <v>10</v>
      </c>
      <c r="J18" s="69">
        <v>-66</v>
      </c>
      <c r="K18" s="23"/>
      <c r="L18" s="8"/>
    </row>
    <row r="19" spans="1:12" s="17" customFormat="1" ht="26.25" customHeight="1">
      <c r="A19" s="68">
        <v>7</v>
      </c>
      <c r="B19" s="42" t="s">
        <v>93</v>
      </c>
      <c r="C19" s="69">
        <v>14</v>
      </c>
      <c r="D19" s="69">
        <v>2</v>
      </c>
      <c r="E19" s="69">
        <v>1</v>
      </c>
      <c r="F19" s="69">
        <v>11</v>
      </c>
      <c r="G19" s="69">
        <v>16</v>
      </c>
      <c r="H19" s="69">
        <v>70</v>
      </c>
      <c r="I19" s="69">
        <v>7</v>
      </c>
      <c r="J19" s="69">
        <v>-54</v>
      </c>
      <c r="K19" s="23"/>
      <c r="L19" s="8"/>
    </row>
    <row r="20" spans="1:12" s="36" customFormat="1" ht="26.25" customHeight="1">
      <c r="A20" s="68">
        <v>8</v>
      </c>
      <c r="B20" s="42" t="s">
        <v>92</v>
      </c>
      <c r="C20" s="69">
        <v>14</v>
      </c>
      <c r="D20" s="69">
        <v>0</v>
      </c>
      <c r="E20" s="69">
        <v>0</v>
      </c>
      <c r="F20" s="69">
        <v>14</v>
      </c>
      <c r="G20" s="69">
        <v>0</v>
      </c>
      <c r="H20" s="69">
        <v>57</v>
      </c>
      <c r="I20" s="69">
        <v>-6</v>
      </c>
      <c r="J20" s="69">
        <v>-57</v>
      </c>
      <c r="K20" s="38"/>
      <c r="L20" s="26"/>
    </row>
    <row r="21" spans="1:12" s="3" customFormat="1" ht="15.75" customHeight="1">
      <c r="A21" s="159" t="s">
        <v>200</v>
      </c>
      <c r="B21" s="159"/>
      <c r="C21" s="159"/>
      <c r="D21" s="159"/>
      <c r="E21" s="159"/>
      <c r="F21" s="159"/>
      <c r="G21" s="159"/>
      <c r="H21" s="159"/>
      <c r="I21" s="159"/>
      <c r="J21" s="168"/>
      <c r="K21" s="24"/>
      <c r="L21" s="10"/>
    </row>
    <row r="22" spans="1:12" s="3" customFormat="1" ht="15.75" customHeight="1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24"/>
      <c r="L22" s="10"/>
    </row>
    <row r="23" spans="1:12" s="3" customFormat="1" ht="15.75" customHeight="1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24"/>
      <c r="L23" s="10"/>
    </row>
    <row r="24" spans="1:12" s="3" customFormat="1" ht="15.75" customHeight="1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24"/>
      <c r="L24" s="10"/>
    </row>
    <row r="25" spans="1:12" s="3" customFormat="1" ht="15.75" customHeight="1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24"/>
      <c r="L25" s="10"/>
    </row>
    <row r="26" spans="1:12" s="2" customFormat="1" ht="18.75" customHeight="1">
      <c r="A26" s="149" t="s">
        <v>12</v>
      </c>
      <c r="B26" s="150"/>
      <c r="C26" s="150"/>
      <c r="D26" s="150"/>
      <c r="E26" s="150"/>
      <c r="F26" s="150"/>
      <c r="G26" s="150"/>
      <c r="H26" s="150"/>
      <c r="I26" s="150"/>
      <c r="J26" s="151"/>
      <c r="K26" s="7"/>
      <c r="L26" s="7"/>
    </row>
    <row r="27" spans="1:12" s="2" customFormat="1" ht="18.75" customHeight="1">
      <c r="A27" s="152" t="s">
        <v>13</v>
      </c>
      <c r="B27" s="152"/>
      <c r="C27" s="152"/>
      <c r="D27" s="152"/>
      <c r="E27" s="152"/>
      <c r="F27" s="152"/>
      <c r="G27" s="152"/>
      <c r="H27" s="152"/>
      <c r="I27" s="152"/>
      <c r="J27" s="166"/>
      <c r="K27" s="20"/>
      <c r="L27" s="7"/>
    </row>
    <row r="28" spans="1:12" s="6" customFormat="1" ht="12.75">
      <c r="A28" s="15" t="s">
        <v>14</v>
      </c>
      <c r="B28" s="15" t="s">
        <v>15</v>
      </c>
      <c r="C28" s="15" t="s">
        <v>16</v>
      </c>
      <c r="D28" s="15" t="s">
        <v>17</v>
      </c>
      <c r="E28" s="146" t="s">
        <v>18</v>
      </c>
      <c r="F28" s="146"/>
      <c r="G28" s="146" t="s">
        <v>19</v>
      </c>
      <c r="H28" s="146"/>
      <c r="I28" s="146" t="s">
        <v>20</v>
      </c>
      <c r="J28" s="163"/>
      <c r="K28" s="20"/>
      <c r="L28" s="7"/>
    </row>
    <row r="29" spans="1:12" s="2" customFormat="1" ht="18.75" customHeight="1">
      <c r="A29" s="18">
        <v>45172</v>
      </c>
      <c r="B29" s="19" t="s">
        <v>146</v>
      </c>
      <c r="C29" s="18" t="s">
        <v>162</v>
      </c>
      <c r="D29" s="19" t="s">
        <v>139</v>
      </c>
      <c r="E29" s="144" t="str">
        <f>B117</f>
        <v>NİLÜFER FSM  SPOR </v>
      </c>
      <c r="F29" s="144"/>
      <c r="G29" s="144" t="str">
        <f>B116</f>
        <v>ULUDAĞ SPOR</v>
      </c>
      <c r="H29" s="144"/>
      <c r="I29" s="19">
        <v>3</v>
      </c>
      <c r="J29" s="25">
        <v>0</v>
      </c>
      <c r="K29" s="20"/>
      <c r="L29" s="7"/>
    </row>
    <row r="30" spans="1:12" s="2" customFormat="1" ht="18.75" customHeight="1">
      <c r="A30" s="18">
        <v>45171</v>
      </c>
      <c r="B30" s="19" t="s">
        <v>161</v>
      </c>
      <c r="C30" s="19" t="s">
        <v>136</v>
      </c>
      <c r="D30" s="19" t="s">
        <v>137</v>
      </c>
      <c r="E30" s="144" t="str">
        <f>B118</f>
        <v>GEMLİK BELEDİYESİ </v>
      </c>
      <c r="F30" s="144"/>
      <c r="G30" s="144" t="str">
        <f>B115</f>
        <v>KÜPLÜPINAR YEŞİLDAĞ</v>
      </c>
      <c r="H30" s="144"/>
      <c r="I30" s="19">
        <v>0</v>
      </c>
      <c r="J30" s="25">
        <v>4</v>
      </c>
      <c r="K30" s="20"/>
      <c r="L30" s="7"/>
    </row>
    <row r="31" spans="1:12" s="2" customFormat="1" ht="18.75" customHeight="1">
      <c r="A31" s="18">
        <v>45172</v>
      </c>
      <c r="B31" s="19" t="s">
        <v>163</v>
      </c>
      <c r="C31" s="19" t="s">
        <v>162</v>
      </c>
      <c r="D31" s="19" t="s">
        <v>137</v>
      </c>
      <c r="E31" s="144" t="str">
        <f>B119</f>
        <v>KÜÇÜK BALIKLI BAŞAK  </v>
      </c>
      <c r="F31" s="144"/>
      <c r="G31" s="144" t="str">
        <f>B121</f>
        <v>BURSA YOLSPOR</v>
      </c>
      <c r="H31" s="144"/>
      <c r="I31" s="19">
        <v>1</v>
      </c>
      <c r="J31" s="25">
        <v>1</v>
      </c>
      <c r="K31" s="20"/>
      <c r="L31" s="7"/>
    </row>
    <row r="32" spans="1:12" s="2" customFormat="1" ht="18.75" customHeight="1">
      <c r="A32" s="18">
        <v>45172</v>
      </c>
      <c r="B32" s="19" t="s">
        <v>156</v>
      </c>
      <c r="C32" s="19" t="s">
        <v>162</v>
      </c>
      <c r="D32" s="19" t="s">
        <v>139</v>
      </c>
      <c r="E32" s="139" t="str">
        <f>B120</f>
        <v>YİĞİTLER SPOR</v>
      </c>
      <c r="F32" s="140"/>
      <c r="G32" s="139" t="str">
        <f>B122</f>
        <v>İVAZPAŞASPOR</v>
      </c>
      <c r="H32" s="140"/>
      <c r="I32" s="19">
        <v>4</v>
      </c>
      <c r="J32" s="25">
        <v>0</v>
      </c>
      <c r="K32" s="20"/>
      <c r="L32" s="7"/>
    </row>
    <row r="33" spans="1:12" s="2" customFormat="1" ht="18.75" customHeight="1">
      <c r="A33" s="145" t="s">
        <v>21</v>
      </c>
      <c r="B33" s="145"/>
      <c r="C33" s="145"/>
      <c r="D33" s="145"/>
      <c r="E33" s="145"/>
      <c r="F33" s="145"/>
      <c r="G33" s="145"/>
      <c r="H33" s="145"/>
      <c r="I33" s="145"/>
      <c r="J33" s="162"/>
      <c r="K33" s="20"/>
      <c r="L33" s="7"/>
    </row>
    <row r="34" spans="1:12" s="6" customFormat="1" ht="12.75">
      <c r="A34" s="15" t="s">
        <v>14</v>
      </c>
      <c r="B34" s="15" t="s">
        <v>15</v>
      </c>
      <c r="C34" s="15" t="s">
        <v>16</v>
      </c>
      <c r="D34" s="15" t="s">
        <v>17</v>
      </c>
      <c r="E34" s="146" t="s">
        <v>18</v>
      </c>
      <c r="F34" s="146"/>
      <c r="G34" s="146" t="s">
        <v>19</v>
      </c>
      <c r="H34" s="146"/>
      <c r="I34" s="146" t="s">
        <v>20</v>
      </c>
      <c r="J34" s="163"/>
      <c r="K34" s="20"/>
      <c r="L34" s="7"/>
    </row>
    <row r="35" spans="1:12" s="2" customFormat="1" ht="18.75" customHeight="1">
      <c r="A35" s="18">
        <v>45174</v>
      </c>
      <c r="B35" s="19" t="s">
        <v>163</v>
      </c>
      <c r="C35" s="18" t="s">
        <v>160</v>
      </c>
      <c r="D35" s="19" t="s">
        <v>164</v>
      </c>
      <c r="E35" s="144" t="str">
        <f>B115</f>
        <v>KÜPLÜPINAR YEŞİLDAĞ</v>
      </c>
      <c r="F35" s="144"/>
      <c r="G35" s="144" t="str">
        <f>B119</f>
        <v>KÜÇÜK BALIKLI BAŞAK  </v>
      </c>
      <c r="H35" s="144"/>
      <c r="I35" s="19">
        <v>2</v>
      </c>
      <c r="J35" s="25">
        <v>0</v>
      </c>
      <c r="K35" s="20"/>
      <c r="L35" s="7"/>
    </row>
    <row r="36" spans="1:12" s="2" customFormat="1" ht="18.75" customHeight="1">
      <c r="A36" s="18">
        <v>45174</v>
      </c>
      <c r="B36" s="19" t="s">
        <v>146</v>
      </c>
      <c r="C36" s="19" t="s">
        <v>160</v>
      </c>
      <c r="D36" s="19" t="s">
        <v>137</v>
      </c>
      <c r="E36" s="144" t="str">
        <f>B116</f>
        <v>ULUDAĞ SPOR</v>
      </c>
      <c r="F36" s="144"/>
      <c r="G36" s="144" t="str">
        <f>B118</f>
        <v>GEMLİK BELEDİYESİ </v>
      </c>
      <c r="H36" s="144"/>
      <c r="I36" s="19">
        <v>0</v>
      </c>
      <c r="J36" s="25">
        <v>14</v>
      </c>
      <c r="K36" s="20"/>
      <c r="L36" s="7"/>
    </row>
    <row r="37" spans="1:12" s="2" customFormat="1" ht="18.75" customHeight="1">
      <c r="A37" s="18">
        <v>45174</v>
      </c>
      <c r="B37" s="19" t="s">
        <v>147</v>
      </c>
      <c r="C37" s="19" t="s">
        <v>160</v>
      </c>
      <c r="D37" s="19" t="s">
        <v>139</v>
      </c>
      <c r="E37" s="144" t="str">
        <f>B121</f>
        <v>BURSA YOLSPOR</v>
      </c>
      <c r="F37" s="144"/>
      <c r="G37" s="144" t="str">
        <f>B120</f>
        <v>YİĞİTLER SPOR</v>
      </c>
      <c r="H37" s="144"/>
      <c r="I37" s="19">
        <v>9</v>
      </c>
      <c r="J37" s="25">
        <v>0</v>
      </c>
      <c r="K37" s="20"/>
      <c r="L37" s="7"/>
    </row>
    <row r="38" spans="1:12" s="2" customFormat="1" ht="18.75" customHeight="1">
      <c r="A38" s="18">
        <v>45174</v>
      </c>
      <c r="B38" s="19" t="s">
        <v>147</v>
      </c>
      <c r="C38" s="19" t="s">
        <v>160</v>
      </c>
      <c r="D38" s="19" t="s">
        <v>137</v>
      </c>
      <c r="E38" s="139" t="str">
        <f>B122</f>
        <v>İVAZPAŞASPOR</v>
      </c>
      <c r="F38" s="140"/>
      <c r="G38" s="139" t="str">
        <f>B117</f>
        <v>NİLÜFER FSM  SPOR </v>
      </c>
      <c r="H38" s="140"/>
      <c r="I38" s="19">
        <v>3</v>
      </c>
      <c r="J38" s="25">
        <v>3</v>
      </c>
      <c r="K38" s="20"/>
      <c r="L38" s="7"/>
    </row>
    <row r="39" spans="1:12" s="2" customFormat="1" ht="18.75" customHeight="1">
      <c r="A39" s="145" t="s">
        <v>22</v>
      </c>
      <c r="B39" s="145"/>
      <c r="C39" s="145"/>
      <c r="D39" s="145"/>
      <c r="E39" s="145"/>
      <c r="F39" s="145"/>
      <c r="G39" s="145"/>
      <c r="H39" s="145"/>
      <c r="I39" s="145"/>
      <c r="J39" s="162"/>
      <c r="K39" s="20"/>
      <c r="L39" s="7"/>
    </row>
    <row r="40" spans="1:12" s="6" customFormat="1" ht="12.75">
      <c r="A40" s="15" t="s">
        <v>14</v>
      </c>
      <c r="B40" s="15" t="s">
        <v>15</v>
      </c>
      <c r="C40" s="15" t="s">
        <v>16</v>
      </c>
      <c r="D40" s="15" t="s">
        <v>17</v>
      </c>
      <c r="E40" s="146" t="s">
        <v>18</v>
      </c>
      <c r="F40" s="146"/>
      <c r="G40" s="146" t="s">
        <v>19</v>
      </c>
      <c r="H40" s="146"/>
      <c r="I40" s="146" t="s">
        <v>20</v>
      </c>
      <c r="J40" s="163"/>
      <c r="K40" s="20"/>
      <c r="L40" s="7"/>
    </row>
    <row r="41" spans="1:12" s="2" customFormat="1" ht="18.75" customHeight="1">
      <c r="A41" s="18">
        <v>45179</v>
      </c>
      <c r="B41" s="19" t="s">
        <v>161</v>
      </c>
      <c r="C41" s="18" t="s">
        <v>176</v>
      </c>
      <c r="D41" s="19" t="s">
        <v>137</v>
      </c>
      <c r="E41" s="144" t="str">
        <f>B118</f>
        <v>GEMLİK BELEDİYESİ </v>
      </c>
      <c r="F41" s="144"/>
      <c r="G41" s="144" t="str">
        <f>B117</f>
        <v>NİLÜFER FSM  SPOR </v>
      </c>
      <c r="H41" s="144"/>
      <c r="I41" s="19">
        <v>8</v>
      </c>
      <c r="J41" s="25">
        <v>1</v>
      </c>
      <c r="K41" s="20"/>
      <c r="L41" s="7"/>
    </row>
    <row r="42" spans="1:12" s="2" customFormat="1" ht="18.75" customHeight="1">
      <c r="A42" s="18">
        <v>45179</v>
      </c>
      <c r="B42" s="19" t="s">
        <v>163</v>
      </c>
      <c r="C42" s="19" t="s">
        <v>162</v>
      </c>
      <c r="D42" s="19" t="s">
        <v>137</v>
      </c>
      <c r="E42" s="144" t="str">
        <f>B119</f>
        <v>KÜÇÜK BALIKLI BAŞAK  </v>
      </c>
      <c r="F42" s="144"/>
      <c r="G42" s="144" t="str">
        <f>B116</f>
        <v>ULUDAĞ SPOR</v>
      </c>
      <c r="H42" s="144"/>
      <c r="I42" s="19">
        <v>7</v>
      </c>
      <c r="J42" s="25">
        <v>0</v>
      </c>
      <c r="K42" s="20"/>
      <c r="L42" s="7"/>
    </row>
    <row r="43" spans="1:12" s="2" customFormat="1" ht="18.75" customHeight="1">
      <c r="A43" s="18">
        <v>45179</v>
      </c>
      <c r="B43" s="19" t="s">
        <v>156</v>
      </c>
      <c r="C43" s="19" t="s">
        <v>176</v>
      </c>
      <c r="D43" s="19" t="s">
        <v>137</v>
      </c>
      <c r="E43" s="144" t="str">
        <f>B120</f>
        <v>YİĞİTLER SPOR</v>
      </c>
      <c r="F43" s="144"/>
      <c r="G43" s="144" t="str">
        <f>B115</f>
        <v>KÜPLÜPINAR YEŞİLDAĞ</v>
      </c>
      <c r="H43" s="144"/>
      <c r="I43" s="19">
        <v>1</v>
      </c>
      <c r="J43" s="25">
        <v>5</v>
      </c>
      <c r="K43" s="20"/>
      <c r="L43" s="7"/>
    </row>
    <row r="44" spans="1:12" s="2" customFormat="1" ht="18.75" customHeight="1">
      <c r="A44" s="18">
        <v>45178</v>
      </c>
      <c r="B44" s="19" t="s">
        <v>147</v>
      </c>
      <c r="C44" s="19" t="s">
        <v>136</v>
      </c>
      <c r="D44" s="19" t="s">
        <v>139</v>
      </c>
      <c r="E44" s="139" t="str">
        <f>B121</f>
        <v>BURSA YOLSPOR</v>
      </c>
      <c r="F44" s="140"/>
      <c r="G44" s="139" t="str">
        <f>B122</f>
        <v>İVAZPAŞASPOR</v>
      </c>
      <c r="H44" s="140"/>
      <c r="I44" s="19">
        <v>11</v>
      </c>
      <c r="J44" s="25">
        <v>0</v>
      </c>
      <c r="K44" s="20"/>
      <c r="L44" s="7"/>
    </row>
    <row r="45" spans="1:12" s="2" customFormat="1" ht="18.75" customHeight="1">
      <c r="A45" s="145" t="s">
        <v>24</v>
      </c>
      <c r="B45" s="145"/>
      <c r="C45" s="145"/>
      <c r="D45" s="145"/>
      <c r="E45" s="145"/>
      <c r="F45" s="145"/>
      <c r="G45" s="145"/>
      <c r="H45" s="145"/>
      <c r="I45" s="145"/>
      <c r="J45" s="162"/>
      <c r="K45" s="20"/>
      <c r="L45" s="7"/>
    </row>
    <row r="46" spans="1:12" s="6" customFormat="1" ht="12.75">
      <c r="A46" s="15" t="s">
        <v>14</v>
      </c>
      <c r="B46" s="15" t="s">
        <v>15</v>
      </c>
      <c r="C46" s="15" t="s">
        <v>16</v>
      </c>
      <c r="D46" s="15" t="s">
        <v>17</v>
      </c>
      <c r="E46" s="146" t="s">
        <v>18</v>
      </c>
      <c r="F46" s="146"/>
      <c r="G46" s="146" t="s">
        <v>19</v>
      </c>
      <c r="H46" s="146"/>
      <c r="I46" s="146" t="s">
        <v>20</v>
      </c>
      <c r="J46" s="163"/>
      <c r="K46" s="20"/>
      <c r="L46" s="7"/>
    </row>
    <row r="47" spans="1:12" s="2" customFormat="1" ht="18.75" customHeight="1">
      <c r="A47" s="18">
        <v>45184</v>
      </c>
      <c r="B47" s="19" t="s">
        <v>140</v>
      </c>
      <c r="C47" s="18" t="s">
        <v>181</v>
      </c>
      <c r="D47" s="19" t="s">
        <v>137</v>
      </c>
      <c r="E47" s="144" t="str">
        <f>B115</f>
        <v>KÜPLÜPINAR YEŞİLDAĞ</v>
      </c>
      <c r="F47" s="144"/>
      <c r="G47" s="144" t="str">
        <f>B121</f>
        <v>BURSA YOLSPOR</v>
      </c>
      <c r="H47" s="144"/>
      <c r="I47" s="19">
        <v>2</v>
      </c>
      <c r="J47" s="25">
        <v>0</v>
      </c>
      <c r="K47" s="20"/>
      <c r="L47" s="7"/>
    </row>
    <row r="48" spans="1:12" s="2" customFormat="1" ht="18.75" customHeight="1">
      <c r="A48" s="18">
        <v>45184</v>
      </c>
      <c r="B48" s="19" t="s">
        <v>150</v>
      </c>
      <c r="C48" s="19" t="s">
        <v>181</v>
      </c>
      <c r="D48" s="19" t="s">
        <v>137</v>
      </c>
      <c r="E48" s="144" t="str">
        <f>B116</f>
        <v>ULUDAĞ SPOR</v>
      </c>
      <c r="F48" s="144"/>
      <c r="G48" s="144" t="str">
        <f>B120</f>
        <v>YİĞİTLER SPOR</v>
      </c>
      <c r="H48" s="144"/>
      <c r="I48" s="19">
        <v>0</v>
      </c>
      <c r="J48" s="25">
        <v>3</v>
      </c>
      <c r="K48" s="20"/>
      <c r="L48" s="7"/>
    </row>
    <row r="49" spans="1:12" s="2" customFormat="1" ht="18.75" customHeight="1">
      <c r="A49" s="18">
        <v>45184</v>
      </c>
      <c r="B49" s="19" t="s">
        <v>152</v>
      </c>
      <c r="C49" s="19" t="s">
        <v>181</v>
      </c>
      <c r="D49" s="19" t="s">
        <v>137</v>
      </c>
      <c r="E49" s="144" t="str">
        <f>B117</f>
        <v>NİLÜFER FSM  SPOR </v>
      </c>
      <c r="F49" s="144"/>
      <c r="G49" s="144" t="str">
        <f>B119</f>
        <v>KÜÇÜK BALIKLI BAŞAK  </v>
      </c>
      <c r="H49" s="144"/>
      <c r="I49" s="19">
        <v>0</v>
      </c>
      <c r="J49" s="25">
        <v>8</v>
      </c>
      <c r="K49" s="20"/>
      <c r="L49" s="7"/>
    </row>
    <row r="50" spans="1:12" s="2" customFormat="1" ht="18.75" customHeight="1">
      <c r="A50" s="18">
        <v>45184</v>
      </c>
      <c r="B50" s="19" t="s">
        <v>147</v>
      </c>
      <c r="C50" s="19" t="s">
        <v>181</v>
      </c>
      <c r="D50" s="19" t="s">
        <v>139</v>
      </c>
      <c r="E50" s="139" t="str">
        <f>B122</f>
        <v>İVAZPAŞASPOR</v>
      </c>
      <c r="F50" s="140"/>
      <c r="G50" s="139" t="str">
        <f>B118</f>
        <v>GEMLİK BELEDİYESİ </v>
      </c>
      <c r="H50" s="140"/>
      <c r="I50" s="19">
        <v>0</v>
      </c>
      <c r="J50" s="25">
        <v>8</v>
      </c>
      <c r="K50" s="20"/>
      <c r="L50" s="7"/>
    </row>
    <row r="51" spans="1:12" s="2" customFormat="1" ht="18.75" customHeight="1">
      <c r="A51" s="145" t="s">
        <v>25</v>
      </c>
      <c r="B51" s="145"/>
      <c r="C51" s="145"/>
      <c r="D51" s="145"/>
      <c r="E51" s="145"/>
      <c r="F51" s="145"/>
      <c r="G51" s="145"/>
      <c r="H51" s="145"/>
      <c r="I51" s="145"/>
      <c r="J51" s="162"/>
      <c r="K51" s="20"/>
      <c r="L51" s="7"/>
    </row>
    <row r="52" spans="1:12" s="6" customFormat="1" ht="12.75">
      <c r="A52" s="15" t="s">
        <v>14</v>
      </c>
      <c r="B52" s="15" t="s">
        <v>15</v>
      </c>
      <c r="C52" s="15" t="s">
        <v>16</v>
      </c>
      <c r="D52" s="15" t="s">
        <v>17</v>
      </c>
      <c r="E52" s="146" t="s">
        <v>18</v>
      </c>
      <c r="F52" s="146"/>
      <c r="G52" s="146" t="s">
        <v>19</v>
      </c>
      <c r="H52" s="146"/>
      <c r="I52" s="146" t="s">
        <v>20</v>
      </c>
      <c r="J52" s="163"/>
      <c r="K52" s="20"/>
      <c r="L52" s="7"/>
    </row>
    <row r="53" spans="1:12" s="2" customFormat="1" ht="18.75" customHeight="1">
      <c r="A53" s="18">
        <v>45186</v>
      </c>
      <c r="B53" s="19" t="s">
        <v>163</v>
      </c>
      <c r="C53" s="18" t="s">
        <v>162</v>
      </c>
      <c r="D53" s="19" t="s">
        <v>139</v>
      </c>
      <c r="E53" s="144" t="str">
        <f>B119</f>
        <v>KÜÇÜK BALIKLI BAŞAK  </v>
      </c>
      <c r="F53" s="144"/>
      <c r="G53" s="144" t="str">
        <f>B118</f>
        <v>GEMLİK BELEDİYESİ </v>
      </c>
      <c r="H53" s="144"/>
      <c r="I53" s="19">
        <v>0</v>
      </c>
      <c r="J53" s="25">
        <v>3</v>
      </c>
      <c r="K53" s="20"/>
      <c r="L53" s="7"/>
    </row>
    <row r="54" spans="1:12" s="2" customFormat="1" ht="18.75" customHeight="1">
      <c r="A54" s="18">
        <v>45186</v>
      </c>
      <c r="B54" s="19" t="s">
        <v>156</v>
      </c>
      <c r="C54" s="18" t="s">
        <v>162</v>
      </c>
      <c r="D54" s="19" t="s">
        <v>137</v>
      </c>
      <c r="E54" s="144" t="str">
        <f>B120</f>
        <v>YİĞİTLER SPOR</v>
      </c>
      <c r="F54" s="144"/>
      <c r="G54" s="144" t="str">
        <f>B117</f>
        <v>NİLÜFER FSM  SPOR </v>
      </c>
      <c r="H54" s="144"/>
      <c r="I54" s="19">
        <v>4</v>
      </c>
      <c r="J54" s="25">
        <v>0</v>
      </c>
      <c r="K54" s="20"/>
      <c r="L54" s="7"/>
    </row>
    <row r="55" spans="1:12" s="2" customFormat="1" ht="18.75" customHeight="1">
      <c r="A55" s="18">
        <v>45186</v>
      </c>
      <c r="B55" s="19" t="s">
        <v>140</v>
      </c>
      <c r="C55" s="18" t="s">
        <v>162</v>
      </c>
      <c r="D55" s="19" t="s">
        <v>139</v>
      </c>
      <c r="E55" s="144" t="str">
        <f>B121</f>
        <v>BURSA YOLSPOR</v>
      </c>
      <c r="F55" s="144"/>
      <c r="G55" s="144" t="str">
        <f>B116</f>
        <v>ULUDAĞ SPOR</v>
      </c>
      <c r="H55" s="144"/>
      <c r="I55" s="19">
        <v>3</v>
      </c>
      <c r="J55" s="25">
        <v>0</v>
      </c>
      <c r="K55" s="20"/>
      <c r="L55" s="7"/>
    </row>
    <row r="56" spans="1:12" s="2" customFormat="1" ht="18.75" customHeight="1">
      <c r="A56" s="18">
        <v>45186</v>
      </c>
      <c r="B56" s="19" t="s">
        <v>154</v>
      </c>
      <c r="C56" s="18" t="s">
        <v>162</v>
      </c>
      <c r="D56" s="19" t="s">
        <v>139</v>
      </c>
      <c r="E56" s="139" t="str">
        <f>B122</f>
        <v>İVAZPAŞASPOR</v>
      </c>
      <c r="F56" s="140"/>
      <c r="G56" s="139" t="str">
        <f>B115</f>
        <v>KÜPLÜPINAR YEŞİLDAĞ</v>
      </c>
      <c r="H56" s="140"/>
      <c r="I56" s="19">
        <v>0</v>
      </c>
      <c r="J56" s="25">
        <v>12</v>
      </c>
      <c r="K56" s="20"/>
      <c r="L56" s="7"/>
    </row>
    <row r="57" spans="1:12" s="2" customFormat="1" ht="18.75" customHeight="1">
      <c r="A57" s="145" t="s">
        <v>29</v>
      </c>
      <c r="B57" s="145"/>
      <c r="C57" s="145"/>
      <c r="D57" s="145"/>
      <c r="E57" s="145"/>
      <c r="F57" s="145"/>
      <c r="G57" s="145"/>
      <c r="H57" s="145"/>
      <c r="I57" s="145"/>
      <c r="J57" s="162"/>
      <c r="K57" s="20"/>
      <c r="L57" s="7"/>
    </row>
    <row r="58" spans="1:12" s="6" customFormat="1" ht="12.75">
      <c r="A58" s="15" t="s">
        <v>14</v>
      </c>
      <c r="B58" s="15" t="s">
        <v>15</v>
      </c>
      <c r="C58" s="15" t="s">
        <v>16</v>
      </c>
      <c r="D58" s="15" t="s">
        <v>17</v>
      </c>
      <c r="E58" s="146" t="s">
        <v>18</v>
      </c>
      <c r="F58" s="146"/>
      <c r="G58" s="146" t="s">
        <v>19</v>
      </c>
      <c r="H58" s="146"/>
      <c r="I58" s="146" t="s">
        <v>20</v>
      </c>
      <c r="J58" s="163"/>
      <c r="K58" s="20"/>
      <c r="L58" s="7"/>
    </row>
    <row r="59" spans="1:12" s="2" customFormat="1" ht="18.75" customHeight="1">
      <c r="A59" s="18">
        <v>45190</v>
      </c>
      <c r="B59" s="19" t="s">
        <v>150</v>
      </c>
      <c r="C59" s="18" t="s">
        <v>178</v>
      </c>
      <c r="D59" s="19" t="s">
        <v>137</v>
      </c>
      <c r="E59" s="144" t="str">
        <f>B116</f>
        <v>ULUDAĞ SPOR</v>
      </c>
      <c r="F59" s="144"/>
      <c r="G59" s="144" t="str">
        <f>B115</f>
        <v>KÜPLÜPINAR YEŞİLDAĞ</v>
      </c>
      <c r="H59" s="144"/>
      <c r="I59" s="19">
        <v>0</v>
      </c>
      <c r="J59" s="25">
        <v>3</v>
      </c>
      <c r="K59" s="20"/>
      <c r="L59" s="7"/>
    </row>
    <row r="60" spans="1:12" s="2" customFormat="1" ht="18.75" customHeight="1">
      <c r="A60" s="18">
        <v>45190</v>
      </c>
      <c r="B60" s="19" t="s">
        <v>146</v>
      </c>
      <c r="C60" s="19" t="s">
        <v>178</v>
      </c>
      <c r="D60" s="19" t="s">
        <v>139</v>
      </c>
      <c r="E60" s="144" t="str">
        <f>B117</f>
        <v>NİLÜFER FSM  SPOR </v>
      </c>
      <c r="F60" s="144"/>
      <c r="G60" s="144" t="str">
        <f>B121</f>
        <v>BURSA YOLSPOR</v>
      </c>
      <c r="H60" s="144"/>
      <c r="I60" s="19">
        <v>1</v>
      </c>
      <c r="J60" s="25">
        <v>9</v>
      </c>
      <c r="K60" s="20"/>
      <c r="L60" s="7"/>
    </row>
    <row r="61" spans="1:12" s="2" customFormat="1" ht="18.75" customHeight="1">
      <c r="A61" s="18">
        <v>45190</v>
      </c>
      <c r="B61" s="19" t="s">
        <v>161</v>
      </c>
      <c r="C61" s="19" t="s">
        <v>178</v>
      </c>
      <c r="D61" s="19" t="s">
        <v>139</v>
      </c>
      <c r="E61" s="144" t="str">
        <f>B118</f>
        <v>GEMLİK BELEDİYESİ </v>
      </c>
      <c r="F61" s="144"/>
      <c r="G61" s="144" t="str">
        <f>B120</f>
        <v>YİĞİTLER SPOR</v>
      </c>
      <c r="H61" s="144"/>
      <c r="I61" s="19">
        <v>3</v>
      </c>
      <c r="J61" s="25">
        <v>1</v>
      </c>
      <c r="K61" s="20"/>
      <c r="L61" s="7"/>
    </row>
    <row r="62" spans="1:12" s="2" customFormat="1" ht="18.75" customHeight="1">
      <c r="A62" s="18">
        <v>45189</v>
      </c>
      <c r="B62" s="19" t="s">
        <v>163</v>
      </c>
      <c r="C62" s="19" t="s">
        <v>199</v>
      </c>
      <c r="D62" s="19" t="s">
        <v>139</v>
      </c>
      <c r="E62" s="139" t="str">
        <f>B119</f>
        <v>KÜÇÜK BALIKLI BAŞAK  </v>
      </c>
      <c r="F62" s="140"/>
      <c r="G62" s="139" t="str">
        <f>B122</f>
        <v>İVAZPAŞASPOR</v>
      </c>
      <c r="H62" s="140"/>
      <c r="I62" s="19">
        <v>9</v>
      </c>
      <c r="J62" s="25">
        <v>0</v>
      </c>
      <c r="K62" s="20"/>
      <c r="L62" s="7"/>
    </row>
    <row r="63" spans="1:12" s="2" customFormat="1" ht="18.75" customHeight="1">
      <c r="A63" s="145" t="s">
        <v>30</v>
      </c>
      <c r="B63" s="145"/>
      <c r="C63" s="145"/>
      <c r="D63" s="145"/>
      <c r="E63" s="145"/>
      <c r="F63" s="145"/>
      <c r="G63" s="145"/>
      <c r="H63" s="145"/>
      <c r="I63" s="145"/>
      <c r="J63" s="162"/>
      <c r="K63" s="20"/>
      <c r="L63" s="7"/>
    </row>
    <row r="64" spans="1:12" s="6" customFormat="1" ht="12.75">
      <c r="A64" s="15" t="s">
        <v>14</v>
      </c>
      <c r="B64" s="15" t="s">
        <v>15</v>
      </c>
      <c r="C64" s="15" t="s">
        <v>16</v>
      </c>
      <c r="D64" s="15" t="s">
        <v>17</v>
      </c>
      <c r="E64" s="146" t="s">
        <v>18</v>
      </c>
      <c r="F64" s="146"/>
      <c r="G64" s="146" t="s">
        <v>19</v>
      </c>
      <c r="H64" s="146"/>
      <c r="I64" s="146" t="s">
        <v>20</v>
      </c>
      <c r="J64" s="163"/>
      <c r="K64" s="20"/>
      <c r="L64" s="7"/>
    </row>
    <row r="65" spans="1:12" s="2" customFormat="1" ht="18.75" customHeight="1">
      <c r="A65" s="18">
        <v>45193</v>
      </c>
      <c r="B65" s="19" t="s">
        <v>138</v>
      </c>
      <c r="C65" s="18" t="s">
        <v>162</v>
      </c>
      <c r="D65" s="19" t="s">
        <v>173</v>
      </c>
      <c r="E65" s="144" t="str">
        <f>B115</f>
        <v>KÜPLÜPINAR YEŞİLDAĞ</v>
      </c>
      <c r="F65" s="144"/>
      <c r="G65" s="144" t="str">
        <f>B117</f>
        <v>NİLÜFER FSM  SPOR </v>
      </c>
      <c r="H65" s="144"/>
      <c r="I65" s="19">
        <v>3</v>
      </c>
      <c r="J65" s="25">
        <v>0</v>
      </c>
      <c r="K65" s="20"/>
      <c r="L65" s="7"/>
    </row>
    <row r="66" spans="1:12" s="2" customFormat="1" ht="18.75" customHeight="1">
      <c r="A66" s="18">
        <v>45193</v>
      </c>
      <c r="B66" s="19" t="s">
        <v>156</v>
      </c>
      <c r="C66" s="18" t="s">
        <v>162</v>
      </c>
      <c r="D66" s="19" t="s">
        <v>173</v>
      </c>
      <c r="E66" s="144" t="str">
        <f>B120</f>
        <v>YİĞİTLER SPOR</v>
      </c>
      <c r="F66" s="144"/>
      <c r="G66" s="144" t="str">
        <f>B119</f>
        <v>KÜÇÜK BALIKLI BAŞAK  </v>
      </c>
      <c r="H66" s="144"/>
      <c r="I66" s="19">
        <v>1</v>
      </c>
      <c r="J66" s="25">
        <v>4</v>
      </c>
      <c r="K66" s="20"/>
      <c r="L66" s="7"/>
    </row>
    <row r="67" spans="1:12" s="2" customFormat="1" ht="18.75" customHeight="1">
      <c r="A67" s="18">
        <v>45193</v>
      </c>
      <c r="B67" s="19" t="s">
        <v>138</v>
      </c>
      <c r="C67" s="18" t="s">
        <v>162</v>
      </c>
      <c r="D67" s="19" t="s">
        <v>203</v>
      </c>
      <c r="E67" s="144" t="str">
        <f>B121</f>
        <v>BURSA YOLSPOR</v>
      </c>
      <c r="F67" s="144"/>
      <c r="G67" s="144" t="str">
        <f>B118</f>
        <v>GEMLİK BELEDİYESİ </v>
      </c>
      <c r="H67" s="144"/>
      <c r="I67" s="19">
        <v>3</v>
      </c>
      <c r="J67" s="25">
        <v>3</v>
      </c>
      <c r="K67" s="20"/>
      <c r="L67" s="7"/>
    </row>
    <row r="68" spans="1:12" s="2" customFormat="1" ht="18.75" customHeight="1">
      <c r="A68" s="18">
        <v>45193</v>
      </c>
      <c r="B68" s="19" t="s">
        <v>183</v>
      </c>
      <c r="C68" s="18" t="s">
        <v>162</v>
      </c>
      <c r="D68" s="19"/>
      <c r="E68" s="139" t="str">
        <f>B122</f>
        <v>İVAZPAŞASPOR</v>
      </c>
      <c r="F68" s="140"/>
      <c r="G68" s="139" t="str">
        <f>B116</f>
        <v>ULUDAĞ SPOR</v>
      </c>
      <c r="H68" s="140"/>
      <c r="I68" s="19">
        <v>3</v>
      </c>
      <c r="J68" s="25">
        <v>0</v>
      </c>
      <c r="K68" s="20"/>
      <c r="L68" s="7"/>
    </row>
    <row r="69" spans="1:12" s="2" customFormat="1" ht="18.75" customHeight="1">
      <c r="A69" s="147" t="s">
        <v>23</v>
      </c>
      <c r="B69" s="147"/>
      <c r="C69" s="147"/>
      <c r="D69" s="147"/>
      <c r="E69" s="147"/>
      <c r="F69" s="147"/>
      <c r="G69" s="147"/>
      <c r="H69" s="147"/>
      <c r="I69" s="147"/>
      <c r="J69" s="147"/>
      <c r="K69" s="20"/>
      <c r="L69" s="7"/>
    </row>
    <row r="70" spans="1:12" s="2" customFormat="1" ht="18.75" customHeight="1">
      <c r="A70" s="145" t="s">
        <v>31</v>
      </c>
      <c r="B70" s="145"/>
      <c r="C70" s="145"/>
      <c r="D70" s="145"/>
      <c r="E70" s="145"/>
      <c r="F70" s="145"/>
      <c r="G70" s="145"/>
      <c r="H70" s="145"/>
      <c r="I70" s="145"/>
      <c r="J70" s="162"/>
      <c r="K70" s="20"/>
      <c r="L70" s="7"/>
    </row>
    <row r="71" spans="1:12" s="6" customFormat="1" ht="12.75">
      <c r="A71" s="15" t="s">
        <v>14</v>
      </c>
      <c r="B71" s="15" t="s">
        <v>15</v>
      </c>
      <c r="C71" s="15" t="s">
        <v>16</v>
      </c>
      <c r="D71" s="15" t="s">
        <v>17</v>
      </c>
      <c r="E71" s="146" t="s">
        <v>18</v>
      </c>
      <c r="F71" s="146"/>
      <c r="G71" s="146" t="s">
        <v>19</v>
      </c>
      <c r="H71" s="146"/>
      <c r="I71" s="146" t="s">
        <v>20</v>
      </c>
      <c r="J71" s="163"/>
      <c r="K71" s="20"/>
      <c r="L71" s="7"/>
    </row>
    <row r="72" spans="1:12" s="2" customFormat="1" ht="18.75" customHeight="1">
      <c r="A72" s="18">
        <v>45200</v>
      </c>
      <c r="B72" s="19" t="s">
        <v>183</v>
      </c>
      <c r="C72" s="18" t="s">
        <v>162</v>
      </c>
      <c r="D72" s="19"/>
      <c r="E72" s="144" t="str">
        <f>B116</f>
        <v>ULUDAĞ SPOR</v>
      </c>
      <c r="F72" s="144"/>
      <c r="G72" s="144" t="str">
        <f>B117</f>
        <v>NİLÜFER FSM  SPOR </v>
      </c>
      <c r="H72" s="144"/>
      <c r="I72" s="19">
        <v>0</v>
      </c>
      <c r="J72" s="25">
        <v>3</v>
      </c>
      <c r="K72" s="20"/>
      <c r="L72" s="7"/>
    </row>
    <row r="73" spans="1:12" s="2" customFormat="1" ht="18.75" customHeight="1">
      <c r="A73" s="18">
        <v>45200</v>
      </c>
      <c r="B73" s="19" t="s">
        <v>158</v>
      </c>
      <c r="C73" s="19" t="s">
        <v>162</v>
      </c>
      <c r="D73" s="19" t="s">
        <v>203</v>
      </c>
      <c r="E73" s="144" t="str">
        <f>B115</f>
        <v>KÜPLÜPINAR YEŞİLDAĞ</v>
      </c>
      <c r="F73" s="144"/>
      <c r="G73" s="144" t="str">
        <f>B118</f>
        <v>GEMLİK BELEDİYESİ </v>
      </c>
      <c r="H73" s="144"/>
      <c r="I73" s="19">
        <v>1</v>
      </c>
      <c r="J73" s="25">
        <v>0</v>
      </c>
      <c r="K73" s="20"/>
      <c r="L73" s="7"/>
    </row>
    <row r="74" spans="1:12" s="2" customFormat="1" ht="18.75" customHeight="1">
      <c r="A74" s="18">
        <v>45200</v>
      </c>
      <c r="B74" s="19" t="s">
        <v>138</v>
      </c>
      <c r="C74" s="19" t="s">
        <v>162</v>
      </c>
      <c r="D74" s="19" t="s">
        <v>203</v>
      </c>
      <c r="E74" s="144" t="str">
        <f>B121</f>
        <v>BURSA YOLSPOR</v>
      </c>
      <c r="F74" s="144"/>
      <c r="G74" s="144" t="str">
        <f>B119</f>
        <v>KÜÇÜK BALIKLI BAŞAK  </v>
      </c>
      <c r="H74" s="144"/>
      <c r="I74" s="19">
        <v>2</v>
      </c>
      <c r="J74" s="25">
        <v>3</v>
      </c>
      <c r="K74" s="20"/>
      <c r="L74" s="7"/>
    </row>
    <row r="75" spans="1:12" s="2" customFormat="1" ht="18.75" customHeight="1">
      <c r="A75" s="18">
        <v>45200</v>
      </c>
      <c r="B75" s="19" t="s">
        <v>154</v>
      </c>
      <c r="C75" s="19" t="s">
        <v>162</v>
      </c>
      <c r="D75" s="19" t="s">
        <v>173</v>
      </c>
      <c r="E75" s="139" t="str">
        <f>B122</f>
        <v>İVAZPAŞASPOR</v>
      </c>
      <c r="F75" s="140"/>
      <c r="G75" s="139" t="str">
        <f>B120</f>
        <v>YİĞİTLER SPOR</v>
      </c>
      <c r="H75" s="140"/>
      <c r="I75" s="19">
        <v>0</v>
      </c>
      <c r="J75" s="25">
        <v>6</v>
      </c>
      <c r="K75" s="20"/>
      <c r="L75" s="7"/>
    </row>
    <row r="76" spans="1:12" s="2" customFormat="1" ht="18.75" customHeight="1">
      <c r="A76" s="145" t="s">
        <v>32</v>
      </c>
      <c r="B76" s="145"/>
      <c r="C76" s="145"/>
      <c r="D76" s="145"/>
      <c r="E76" s="145"/>
      <c r="F76" s="145"/>
      <c r="G76" s="145"/>
      <c r="H76" s="145"/>
      <c r="I76" s="145"/>
      <c r="J76" s="162"/>
      <c r="K76" s="20"/>
      <c r="L76" s="7"/>
    </row>
    <row r="77" spans="1:12" s="6" customFormat="1" ht="12.75">
      <c r="A77" s="40" t="s">
        <v>14</v>
      </c>
      <c r="B77" s="40" t="s">
        <v>15</v>
      </c>
      <c r="C77" s="40" t="s">
        <v>16</v>
      </c>
      <c r="D77" s="40" t="s">
        <v>17</v>
      </c>
      <c r="E77" s="164" t="s">
        <v>18</v>
      </c>
      <c r="F77" s="164"/>
      <c r="G77" s="164" t="s">
        <v>19</v>
      </c>
      <c r="H77" s="164"/>
      <c r="I77" s="164" t="s">
        <v>20</v>
      </c>
      <c r="J77" s="165"/>
      <c r="K77" s="20"/>
      <c r="L77" s="7"/>
    </row>
    <row r="78" spans="1:12" s="2" customFormat="1" ht="18.75" customHeight="1">
      <c r="A78" s="18">
        <v>45204</v>
      </c>
      <c r="B78" s="19" t="s">
        <v>163</v>
      </c>
      <c r="C78" s="18" t="s">
        <v>178</v>
      </c>
      <c r="D78" s="19" t="s">
        <v>164</v>
      </c>
      <c r="E78" s="144" t="str">
        <f>B119</f>
        <v>KÜÇÜK BALIKLI BAŞAK  </v>
      </c>
      <c r="F78" s="144"/>
      <c r="G78" s="144" t="str">
        <f>B115</f>
        <v>KÜPLÜPINAR YEŞİLDAĞ</v>
      </c>
      <c r="H78" s="144"/>
      <c r="I78" s="19">
        <v>1</v>
      </c>
      <c r="J78" s="25">
        <v>1</v>
      </c>
      <c r="K78" s="20"/>
      <c r="L78" s="7"/>
    </row>
    <row r="79" spans="1:12" s="2" customFormat="1" ht="18.75" customHeight="1">
      <c r="A79" s="18">
        <v>45204</v>
      </c>
      <c r="B79" s="19" t="s">
        <v>183</v>
      </c>
      <c r="C79" s="18" t="s">
        <v>178</v>
      </c>
      <c r="D79" s="19"/>
      <c r="E79" s="144" t="str">
        <f>B118</f>
        <v>GEMLİK BELEDİYESİ </v>
      </c>
      <c r="F79" s="144"/>
      <c r="G79" s="144" t="str">
        <f>B116</f>
        <v>ULUDAĞ SPOR</v>
      </c>
      <c r="H79" s="144"/>
      <c r="I79" s="19">
        <v>3</v>
      </c>
      <c r="J79" s="25">
        <v>0</v>
      </c>
      <c r="K79" s="20"/>
      <c r="L79" s="7"/>
    </row>
    <row r="80" spans="1:12" s="2" customFormat="1" ht="18.75" customHeight="1">
      <c r="A80" s="18">
        <v>45204</v>
      </c>
      <c r="B80" s="19" t="s">
        <v>156</v>
      </c>
      <c r="C80" s="18" t="s">
        <v>178</v>
      </c>
      <c r="D80" s="19" t="s">
        <v>203</v>
      </c>
      <c r="E80" s="144" t="str">
        <f>B120</f>
        <v>YİĞİTLER SPOR</v>
      </c>
      <c r="F80" s="144"/>
      <c r="G80" s="144" t="str">
        <f>B121</f>
        <v>BURSA YOLSPOR</v>
      </c>
      <c r="H80" s="144"/>
      <c r="I80" s="19">
        <v>0</v>
      </c>
      <c r="J80" s="25">
        <v>1</v>
      </c>
      <c r="K80" s="20"/>
      <c r="L80" s="7"/>
    </row>
    <row r="81" spans="1:12" s="2" customFormat="1" ht="18.75" customHeight="1">
      <c r="A81" s="18">
        <v>45204</v>
      </c>
      <c r="B81" s="19" t="s">
        <v>146</v>
      </c>
      <c r="C81" s="18" t="s">
        <v>178</v>
      </c>
      <c r="D81" s="19" t="s">
        <v>173</v>
      </c>
      <c r="E81" s="139" t="str">
        <f>B117</f>
        <v>NİLÜFER FSM  SPOR </v>
      </c>
      <c r="F81" s="140"/>
      <c r="G81" s="139" t="str">
        <f>B122</f>
        <v>İVAZPAŞASPOR</v>
      </c>
      <c r="H81" s="140"/>
      <c r="I81" s="19">
        <v>0</v>
      </c>
      <c r="J81" s="25">
        <v>1</v>
      </c>
      <c r="K81" s="20"/>
      <c r="L81" s="7"/>
    </row>
    <row r="82" spans="1:12" s="2" customFormat="1" ht="18.75" customHeight="1">
      <c r="A82" s="145" t="s">
        <v>33</v>
      </c>
      <c r="B82" s="145"/>
      <c r="C82" s="145"/>
      <c r="D82" s="145"/>
      <c r="E82" s="145"/>
      <c r="F82" s="145"/>
      <c r="G82" s="145"/>
      <c r="H82" s="145"/>
      <c r="I82" s="145"/>
      <c r="J82" s="162"/>
      <c r="K82" s="20"/>
      <c r="L82" s="7"/>
    </row>
    <row r="83" spans="1:12" s="6" customFormat="1" ht="12.75">
      <c r="A83" s="15" t="s">
        <v>14</v>
      </c>
      <c r="B83" s="15" t="s">
        <v>15</v>
      </c>
      <c r="C83" s="15" t="s">
        <v>16</v>
      </c>
      <c r="D83" s="15" t="s">
        <v>17</v>
      </c>
      <c r="E83" s="146" t="s">
        <v>18</v>
      </c>
      <c r="F83" s="146"/>
      <c r="G83" s="146" t="s">
        <v>19</v>
      </c>
      <c r="H83" s="146"/>
      <c r="I83" s="146" t="s">
        <v>20</v>
      </c>
      <c r="J83" s="163"/>
      <c r="K83" s="20"/>
      <c r="L83" s="7"/>
    </row>
    <row r="84" spans="1:12" s="2" customFormat="1" ht="18.75" customHeight="1">
      <c r="A84" s="18">
        <v>45206</v>
      </c>
      <c r="B84" s="19" t="s">
        <v>146</v>
      </c>
      <c r="C84" s="18" t="s">
        <v>136</v>
      </c>
      <c r="D84" s="19" t="s">
        <v>203</v>
      </c>
      <c r="E84" s="144" t="str">
        <f>B117</f>
        <v>NİLÜFER FSM  SPOR </v>
      </c>
      <c r="F84" s="144"/>
      <c r="G84" s="144" t="str">
        <f>B118</f>
        <v>GEMLİK BELEDİYESİ </v>
      </c>
      <c r="H84" s="144"/>
      <c r="I84" s="19">
        <v>1</v>
      </c>
      <c r="J84" s="25">
        <v>4</v>
      </c>
      <c r="K84" s="20"/>
      <c r="L84" s="7"/>
    </row>
    <row r="85" spans="1:12" s="2" customFormat="1" ht="18.75" customHeight="1">
      <c r="A85" s="18">
        <v>45206</v>
      </c>
      <c r="B85" s="19" t="s">
        <v>183</v>
      </c>
      <c r="C85" s="18" t="s">
        <v>136</v>
      </c>
      <c r="D85" s="19"/>
      <c r="E85" s="144" t="str">
        <f>B116</f>
        <v>ULUDAĞ SPOR</v>
      </c>
      <c r="F85" s="144"/>
      <c r="G85" s="144" t="str">
        <f>B119</f>
        <v>KÜÇÜK BALIKLI BAŞAK  </v>
      </c>
      <c r="H85" s="144"/>
      <c r="I85" s="19">
        <v>0</v>
      </c>
      <c r="J85" s="25">
        <v>3</v>
      </c>
      <c r="K85" s="20"/>
      <c r="L85" s="7"/>
    </row>
    <row r="86" spans="1:12" s="2" customFormat="1" ht="18.75" customHeight="1">
      <c r="A86" s="18">
        <v>45206</v>
      </c>
      <c r="B86" s="19" t="s">
        <v>140</v>
      </c>
      <c r="C86" s="18" t="s">
        <v>136</v>
      </c>
      <c r="D86" s="19" t="s">
        <v>173</v>
      </c>
      <c r="E86" s="144" t="str">
        <f>B115</f>
        <v>KÜPLÜPINAR YEŞİLDAĞ</v>
      </c>
      <c r="F86" s="144"/>
      <c r="G86" s="144" t="str">
        <f>B120</f>
        <v>YİĞİTLER SPOR</v>
      </c>
      <c r="H86" s="144"/>
      <c r="I86" s="19">
        <v>2</v>
      </c>
      <c r="J86" s="25">
        <v>0</v>
      </c>
      <c r="K86" s="20"/>
      <c r="L86" s="7"/>
    </row>
    <row r="87" spans="1:12" s="2" customFormat="1" ht="18.75" customHeight="1">
      <c r="A87" s="18">
        <v>45206</v>
      </c>
      <c r="B87" s="19" t="s">
        <v>147</v>
      </c>
      <c r="C87" s="18" t="s">
        <v>136</v>
      </c>
      <c r="D87" s="19" t="s">
        <v>173</v>
      </c>
      <c r="E87" s="139" t="str">
        <f>B122</f>
        <v>İVAZPAŞASPOR</v>
      </c>
      <c r="F87" s="140"/>
      <c r="G87" s="139" t="str">
        <f>B121</f>
        <v>BURSA YOLSPOR</v>
      </c>
      <c r="H87" s="140"/>
      <c r="I87" s="19">
        <v>2</v>
      </c>
      <c r="J87" s="25">
        <v>9</v>
      </c>
      <c r="K87" s="20"/>
      <c r="L87" s="7"/>
    </row>
    <row r="88" spans="1:12" s="2" customFormat="1" ht="18.75" customHeight="1">
      <c r="A88" s="145" t="s">
        <v>34</v>
      </c>
      <c r="B88" s="145"/>
      <c r="C88" s="145"/>
      <c r="D88" s="145"/>
      <c r="E88" s="145"/>
      <c r="F88" s="145"/>
      <c r="G88" s="145"/>
      <c r="H88" s="145"/>
      <c r="I88" s="145"/>
      <c r="J88" s="162"/>
      <c r="K88" s="20"/>
      <c r="L88" s="7"/>
    </row>
    <row r="89" spans="1:12" s="6" customFormat="1" ht="12.75">
      <c r="A89" s="15" t="s">
        <v>14</v>
      </c>
      <c r="B89" s="15" t="s">
        <v>15</v>
      </c>
      <c r="C89" s="15" t="s">
        <v>16</v>
      </c>
      <c r="D89" s="15" t="s">
        <v>17</v>
      </c>
      <c r="E89" s="146" t="s">
        <v>18</v>
      </c>
      <c r="F89" s="146"/>
      <c r="G89" s="146" t="s">
        <v>19</v>
      </c>
      <c r="H89" s="146"/>
      <c r="I89" s="146" t="s">
        <v>20</v>
      </c>
      <c r="J89" s="163"/>
      <c r="K89" s="20"/>
      <c r="L89" s="7"/>
    </row>
    <row r="90" spans="1:12" s="2" customFormat="1" ht="18.75" customHeight="1">
      <c r="A90" s="18">
        <v>45208</v>
      </c>
      <c r="B90" s="19" t="s">
        <v>140</v>
      </c>
      <c r="C90" s="18" t="s">
        <v>142</v>
      </c>
      <c r="D90" s="19" t="s">
        <v>203</v>
      </c>
      <c r="E90" s="144" t="str">
        <f>B121</f>
        <v>BURSA YOLSPOR</v>
      </c>
      <c r="F90" s="144"/>
      <c r="G90" s="144" t="str">
        <f>B115</f>
        <v>KÜPLÜPINAR YEŞİLDAĞ</v>
      </c>
      <c r="H90" s="144"/>
      <c r="I90" s="19">
        <v>1</v>
      </c>
      <c r="J90" s="25">
        <v>1</v>
      </c>
      <c r="K90" s="20"/>
      <c r="L90" s="7"/>
    </row>
    <row r="91" spans="1:12" s="2" customFormat="1" ht="18.75" customHeight="1">
      <c r="A91" s="19"/>
      <c r="B91" s="19" t="s">
        <v>183</v>
      </c>
      <c r="C91" s="19"/>
      <c r="D91" s="19"/>
      <c r="E91" s="144" t="str">
        <f>B120</f>
        <v>YİĞİTLER SPOR</v>
      </c>
      <c r="F91" s="144"/>
      <c r="G91" s="144" t="str">
        <f>B116</f>
        <v>ULUDAĞ SPOR</v>
      </c>
      <c r="H91" s="144"/>
      <c r="I91" s="19">
        <v>3</v>
      </c>
      <c r="J91" s="25">
        <v>0</v>
      </c>
      <c r="K91" s="20"/>
      <c r="L91" s="7"/>
    </row>
    <row r="92" spans="1:12" s="2" customFormat="1" ht="18.75" customHeight="1">
      <c r="A92" s="18">
        <v>45208</v>
      </c>
      <c r="B92" s="19" t="s">
        <v>163</v>
      </c>
      <c r="C92" s="19" t="s">
        <v>142</v>
      </c>
      <c r="D92" s="19" t="s">
        <v>173</v>
      </c>
      <c r="E92" s="144" t="str">
        <f>B119</f>
        <v>KÜÇÜK BALIKLI BAŞAK  </v>
      </c>
      <c r="F92" s="144"/>
      <c r="G92" s="144" t="str">
        <f>B117</f>
        <v>NİLÜFER FSM  SPOR </v>
      </c>
      <c r="H92" s="144"/>
      <c r="I92" s="19">
        <v>2</v>
      </c>
      <c r="J92" s="25">
        <v>0</v>
      </c>
      <c r="K92" s="20"/>
      <c r="L92" s="7"/>
    </row>
    <row r="93" spans="1:12" s="2" customFormat="1" ht="18.75" customHeight="1">
      <c r="A93" s="18">
        <v>45208</v>
      </c>
      <c r="B93" s="19" t="s">
        <v>161</v>
      </c>
      <c r="C93" s="19" t="s">
        <v>142</v>
      </c>
      <c r="D93" s="19" t="s">
        <v>203</v>
      </c>
      <c r="E93" s="139" t="str">
        <f>B118</f>
        <v>GEMLİK BELEDİYESİ </v>
      </c>
      <c r="F93" s="140"/>
      <c r="G93" s="139" t="str">
        <f>B122</f>
        <v>İVAZPAŞASPOR</v>
      </c>
      <c r="H93" s="140"/>
      <c r="I93" s="19">
        <v>6</v>
      </c>
      <c r="J93" s="25">
        <v>0</v>
      </c>
      <c r="K93" s="20"/>
      <c r="L93" s="7"/>
    </row>
    <row r="94" spans="1:12" s="2" customFormat="1" ht="18.75" customHeight="1">
      <c r="A94" s="145" t="s">
        <v>35</v>
      </c>
      <c r="B94" s="145"/>
      <c r="C94" s="145"/>
      <c r="D94" s="145"/>
      <c r="E94" s="145"/>
      <c r="F94" s="145"/>
      <c r="G94" s="145"/>
      <c r="H94" s="145"/>
      <c r="I94" s="145"/>
      <c r="J94" s="162"/>
      <c r="K94" s="20"/>
      <c r="L94" s="7"/>
    </row>
    <row r="95" spans="1:12" s="6" customFormat="1" ht="12.75">
      <c r="A95" s="15" t="s">
        <v>14</v>
      </c>
      <c r="B95" s="15" t="s">
        <v>15</v>
      </c>
      <c r="C95" s="15" t="s">
        <v>16</v>
      </c>
      <c r="D95" s="15" t="s">
        <v>17</v>
      </c>
      <c r="E95" s="146" t="s">
        <v>18</v>
      </c>
      <c r="F95" s="146"/>
      <c r="G95" s="146" t="s">
        <v>19</v>
      </c>
      <c r="H95" s="146"/>
      <c r="I95" s="146" t="s">
        <v>20</v>
      </c>
      <c r="J95" s="163"/>
      <c r="K95" s="20"/>
      <c r="L95" s="7"/>
    </row>
    <row r="96" spans="1:12" s="2" customFormat="1" ht="18.75" customHeight="1">
      <c r="A96" s="18">
        <v>45216</v>
      </c>
      <c r="B96" s="19" t="s">
        <v>161</v>
      </c>
      <c r="C96" s="18" t="s">
        <v>160</v>
      </c>
      <c r="D96" s="19" t="s">
        <v>148</v>
      </c>
      <c r="E96" s="144" t="str">
        <f>B118</f>
        <v>GEMLİK BELEDİYESİ </v>
      </c>
      <c r="F96" s="144"/>
      <c r="G96" s="144" t="str">
        <f>B119</f>
        <v>KÜÇÜK BALIKLI BAŞAK  </v>
      </c>
      <c r="H96" s="144"/>
      <c r="I96" s="19">
        <v>3</v>
      </c>
      <c r="J96" s="25">
        <v>0</v>
      </c>
      <c r="K96" s="20"/>
      <c r="L96" s="7"/>
    </row>
    <row r="97" spans="1:12" s="2" customFormat="1" ht="18.75" customHeight="1">
      <c r="A97" s="18">
        <v>45216</v>
      </c>
      <c r="B97" s="19" t="s">
        <v>146</v>
      </c>
      <c r="C97" s="18" t="s">
        <v>160</v>
      </c>
      <c r="D97" s="19" t="s">
        <v>177</v>
      </c>
      <c r="E97" s="144" t="str">
        <f>B117</f>
        <v>NİLÜFER FSM  SPOR </v>
      </c>
      <c r="F97" s="144"/>
      <c r="G97" s="144" t="str">
        <f>B120</f>
        <v>YİĞİTLER SPOR</v>
      </c>
      <c r="H97" s="144"/>
      <c r="I97" s="19">
        <v>3</v>
      </c>
      <c r="J97" s="25">
        <v>10</v>
      </c>
      <c r="K97" s="20"/>
      <c r="L97" s="7"/>
    </row>
    <row r="98" spans="1:12" s="2" customFormat="1" ht="18.75" customHeight="1">
      <c r="A98" s="18">
        <v>45216</v>
      </c>
      <c r="B98" s="19" t="s">
        <v>183</v>
      </c>
      <c r="C98" s="18" t="s">
        <v>160</v>
      </c>
      <c r="D98" s="19" t="s">
        <v>148</v>
      </c>
      <c r="E98" s="144" t="str">
        <f>B116</f>
        <v>ULUDAĞ SPOR</v>
      </c>
      <c r="F98" s="144"/>
      <c r="G98" s="144" t="str">
        <f>B121</f>
        <v>BURSA YOLSPOR</v>
      </c>
      <c r="H98" s="144"/>
      <c r="I98" s="19">
        <v>0</v>
      </c>
      <c r="J98" s="25">
        <v>3</v>
      </c>
      <c r="K98" s="20"/>
      <c r="L98" s="7"/>
    </row>
    <row r="99" spans="1:12" s="2" customFormat="1" ht="18.75" customHeight="1">
      <c r="A99" s="18">
        <v>45216</v>
      </c>
      <c r="B99" s="19" t="s">
        <v>147</v>
      </c>
      <c r="C99" s="18" t="s">
        <v>160</v>
      </c>
      <c r="D99" s="19" t="s">
        <v>148</v>
      </c>
      <c r="E99" s="139" t="str">
        <f>B115</f>
        <v>KÜPLÜPINAR YEŞİLDAĞ</v>
      </c>
      <c r="F99" s="140"/>
      <c r="G99" s="139" t="str">
        <f>B122</f>
        <v>İVAZPAŞASPOR</v>
      </c>
      <c r="H99" s="140"/>
      <c r="I99" s="19">
        <v>8</v>
      </c>
      <c r="J99" s="25">
        <v>0</v>
      </c>
      <c r="K99" s="20"/>
      <c r="L99" s="7"/>
    </row>
    <row r="100" spans="1:12" s="2" customFormat="1" ht="18.75" customHeight="1">
      <c r="A100" s="145" t="s">
        <v>36</v>
      </c>
      <c r="B100" s="145"/>
      <c r="C100" s="145"/>
      <c r="D100" s="145"/>
      <c r="E100" s="145"/>
      <c r="F100" s="145"/>
      <c r="G100" s="145"/>
      <c r="H100" s="145"/>
      <c r="I100" s="145"/>
      <c r="J100" s="162"/>
      <c r="K100" s="20"/>
      <c r="L100" s="7"/>
    </row>
    <row r="101" spans="1:12" s="6" customFormat="1" ht="12.75">
      <c r="A101" s="15" t="s">
        <v>14</v>
      </c>
      <c r="B101" s="15" t="s">
        <v>15</v>
      </c>
      <c r="C101" s="15" t="s">
        <v>16</v>
      </c>
      <c r="D101" s="15" t="s">
        <v>17</v>
      </c>
      <c r="E101" s="146" t="s">
        <v>18</v>
      </c>
      <c r="F101" s="146"/>
      <c r="G101" s="146" t="s">
        <v>19</v>
      </c>
      <c r="H101" s="146"/>
      <c r="I101" s="146" t="s">
        <v>20</v>
      </c>
      <c r="J101" s="163"/>
      <c r="K101" s="20"/>
      <c r="L101" s="7"/>
    </row>
    <row r="102" spans="1:12" s="2" customFormat="1" ht="18.75" customHeight="1">
      <c r="A102" s="18">
        <v>45224</v>
      </c>
      <c r="B102" s="19" t="s">
        <v>183</v>
      </c>
      <c r="C102" s="19" t="s">
        <v>199</v>
      </c>
      <c r="D102" s="19"/>
      <c r="E102" s="144" t="str">
        <f>B115</f>
        <v>KÜPLÜPINAR YEŞİLDAĞ</v>
      </c>
      <c r="F102" s="144"/>
      <c r="G102" s="144" t="str">
        <f>B116</f>
        <v>ULUDAĞ SPOR</v>
      </c>
      <c r="H102" s="144"/>
      <c r="I102" s="19">
        <v>3</v>
      </c>
      <c r="J102" s="25">
        <v>0</v>
      </c>
      <c r="K102" s="20"/>
      <c r="L102" s="7"/>
    </row>
    <row r="103" spans="1:12" s="2" customFormat="1" ht="18.75" customHeight="1">
      <c r="A103" s="18">
        <v>45224</v>
      </c>
      <c r="B103" s="19" t="s">
        <v>147</v>
      </c>
      <c r="C103" s="19" t="s">
        <v>199</v>
      </c>
      <c r="D103" s="19" t="s">
        <v>177</v>
      </c>
      <c r="E103" s="144" t="str">
        <f>B121</f>
        <v>BURSA YOLSPOR</v>
      </c>
      <c r="F103" s="144"/>
      <c r="G103" s="144" t="str">
        <f>B117</f>
        <v>NİLÜFER FSM  SPOR </v>
      </c>
      <c r="H103" s="144"/>
      <c r="I103" s="19">
        <v>11</v>
      </c>
      <c r="J103" s="25">
        <v>0</v>
      </c>
      <c r="K103" s="20"/>
      <c r="L103" s="7"/>
    </row>
    <row r="104" spans="1:12" s="2" customFormat="1" ht="18.75" customHeight="1">
      <c r="A104" s="18">
        <v>45224</v>
      </c>
      <c r="B104" s="19" t="s">
        <v>156</v>
      </c>
      <c r="C104" s="19" t="s">
        <v>199</v>
      </c>
      <c r="D104" s="19" t="s">
        <v>148</v>
      </c>
      <c r="E104" s="144" t="str">
        <f>B120</f>
        <v>YİĞİTLER SPOR</v>
      </c>
      <c r="F104" s="144"/>
      <c r="G104" s="144" t="str">
        <f>B118</f>
        <v>GEMLİK BELEDİYESİ </v>
      </c>
      <c r="H104" s="144"/>
      <c r="I104" s="19">
        <v>1</v>
      </c>
      <c r="J104" s="25">
        <v>4</v>
      </c>
      <c r="K104" s="20"/>
      <c r="L104" s="7"/>
    </row>
    <row r="105" spans="1:12" s="2" customFormat="1" ht="18.75" customHeight="1">
      <c r="A105" s="18">
        <v>45224</v>
      </c>
      <c r="B105" s="19" t="s">
        <v>147</v>
      </c>
      <c r="C105" s="19" t="s">
        <v>199</v>
      </c>
      <c r="D105" s="19" t="s">
        <v>148</v>
      </c>
      <c r="E105" s="139" t="str">
        <f>B122</f>
        <v>İVAZPAŞASPOR</v>
      </c>
      <c r="F105" s="140"/>
      <c r="G105" s="139" t="str">
        <f>B119</f>
        <v>KÜÇÜK BALIKLI BAŞAK  </v>
      </c>
      <c r="H105" s="140"/>
      <c r="I105" s="19">
        <v>1</v>
      </c>
      <c r="J105" s="25">
        <v>3</v>
      </c>
      <c r="K105" s="20"/>
      <c r="L105" s="7"/>
    </row>
    <row r="106" spans="1:12" s="2" customFormat="1" ht="18.75" customHeight="1">
      <c r="A106" s="145" t="s">
        <v>37</v>
      </c>
      <c r="B106" s="145"/>
      <c r="C106" s="145"/>
      <c r="D106" s="145"/>
      <c r="E106" s="145"/>
      <c r="F106" s="145"/>
      <c r="G106" s="145"/>
      <c r="H106" s="145"/>
      <c r="I106" s="145"/>
      <c r="J106" s="162"/>
      <c r="K106" s="20"/>
      <c r="L106" s="7"/>
    </row>
    <row r="107" spans="1:12" s="6" customFormat="1" ht="12.75">
      <c r="A107" s="15" t="s">
        <v>14</v>
      </c>
      <c r="B107" s="15" t="s">
        <v>15</v>
      </c>
      <c r="C107" s="15" t="s">
        <v>16</v>
      </c>
      <c r="D107" s="15" t="s">
        <v>17</v>
      </c>
      <c r="E107" s="146" t="s">
        <v>18</v>
      </c>
      <c r="F107" s="146"/>
      <c r="G107" s="146" t="s">
        <v>19</v>
      </c>
      <c r="H107" s="146"/>
      <c r="I107" s="146" t="s">
        <v>20</v>
      </c>
      <c r="J107" s="163"/>
      <c r="K107" s="20"/>
      <c r="L107" s="7"/>
    </row>
    <row r="108" spans="1:12" s="2" customFormat="1" ht="18.75" customHeight="1">
      <c r="A108" s="18">
        <v>45232</v>
      </c>
      <c r="B108" s="19" t="s">
        <v>146</v>
      </c>
      <c r="C108" s="18" t="s">
        <v>178</v>
      </c>
      <c r="D108" s="19" t="s">
        <v>164</v>
      </c>
      <c r="E108" s="144" t="str">
        <f>B117</f>
        <v>NİLÜFER FSM  SPOR </v>
      </c>
      <c r="F108" s="144"/>
      <c r="G108" s="144" t="str">
        <f>B115</f>
        <v>KÜPLÜPINAR YEŞİLDAĞ</v>
      </c>
      <c r="H108" s="144"/>
      <c r="I108" s="19">
        <v>1</v>
      </c>
      <c r="J108" s="25">
        <v>7</v>
      </c>
      <c r="K108" s="20"/>
      <c r="L108" s="7"/>
    </row>
    <row r="109" spans="1:12" s="2" customFormat="1" ht="18.75" customHeight="1">
      <c r="A109" s="18">
        <v>45232</v>
      </c>
      <c r="B109" s="19" t="s">
        <v>163</v>
      </c>
      <c r="C109" s="18" t="s">
        <v>178</v>
      </c>
      <c r="D109" s="19" t="s">
        <v>139</v>
      </c>
      <c r="E109" s="144" t="str">
        <f>B119</f>
        <v>KÜÇÜK BALIKLI BAŞAK  </v>
      </c>
      <c r="F109" s="144"/>
      <c r="G109" s="144" t="str">
        <f>B120</f>
        <v>YİĞİTLER SPOR</v>
      </c>
      <c r="H109" s="144"/>
      <c r="I109" s="19">
        <v>2</v>
      </c>
      <c r="J109" s="25">
        <v>2</v>
      </c>
      <c r="K109" s="20"/>
      <c r="L109" s="7"/>
    </row>
    <row r="110" spans="1:12" s="2" customFormat="1" ht="18.75" customHeight="1">
      <c r="A110" s="18">
        <v>45232</v>
      </c>
      <c r="B110" s="19" t="s">
        <v>161</v>
      </c>
      <c r="C110" s="18" t="s">
        <v>178</v>
      </c>
      <c r="D110" s="19" t="s">
        <v>139</v>
      </c>
      <c r="E110" s="144" t="str">
        <f>B118</f>
        <v>GEMLİK BELEDİYESİ </v>
      </c>
      <c r="F110" s="144"/>
      <c r="G110" s="144" t="str">
        <f>B121</f>
        <v>BURSA YOLSPOR</v>
      </c>
      <c r="H110" s="144"/>
      <c r="I110" s="19">
        <v>3</v>
      </c>
      <c r="J110" s="25">
        <v>0</v>
      </c>
      <c r="K110" s="20"/>
      <c r="L110" s="7"/>
    </row>
    <row r="111" spans="1:12" s="2" customFormat="1" ht="18.75" customHeight="1">
      <c r="A111" s="18">
        <v>45232</v>
      </c>
      <c r="B111" s="19" t="s">
        <v>183</v>
      </c>
      <c r="C111" s="18" t="s">
        <v>178</v>
      </c>
      <c r="D111" s="19"/>
      <c r="E111" s="139" t="str">
        <f>B116</f>
        <v>ULUDAĞ SPOR</v>
      </c>
      <c r="F111" s="140"/>
      <c r="G111" s="139" t="str">
        <f>B122</f>
        <v>İVAZPAŞASPOR</v>
      </c>
      <c r="H111" s="140"/>
      <c r="I111" s="19">
        <v>0</v>
      </c>
      <c r="J111" s="25">
        <v>3</v>
      </c>
      <c r="K111" s="20"/>
      <c r="L111" s="7"/>
    </row>
    <row r="112" spans="1:12" s="2" customFormat="1" ht="18.75" customHeight="1">
      <c r="A112" s="31"/>
      <c r="B112" s="32"/>
      <c r="C112" s="32"/>
      <c r="D112" s="32"/>
      <c r="E112" s="33"/>
      <c r="F112" s="33"/>
      <c r="G112" s="33"/>
      <c r="H112" s="33"/>
      <c r="I112" s="32"/>
      <c r="J112" s="32"/>
      <c r="K112" s="7"/>
      <c r="L112" s="7"/>
    </row>
    <row r="113" spans="1:13" ht="16.5" customHeight="1">
      <c r="A113" s="141" t="s">
        <v>0</v>
      </c>
      <c r="B113" s="161"/>
      <c r="C113" s="161"/>
      <c r="D113" s="161"/>
      <c r="E113" s="161"/>
      <c r="F113" s="161"/>
      <c r="G113" s="161"/>
      <c r="H113" s="161"/>
      <c r="I113" s="161"/>
      <c r="J113" s="161"/>
      <c r="K113" s="143" t="s">
        <v>26</v>
      </c>
      <c r="L113" s="143"/>
      <c r="M113" s="121"/>
    </row>
    <row r="114" spans="1:12" ht="15.75">
      <c r="A114" s="55" t="s">
        <v>1</v>
      </c>
      <c r="B114" s="56" t="s">
        <v>2</v>
      </c>
      <c r="C114" s="57" t="s">
        <v>3</v>
      </c>
      <c r="D114" s="57" t="s">
        <v>4</v>
      </c>
      <c r="E114" s="57" t="s">
        <v>5</v>
      </c>
      <c r="F114" s="57" t="s">
        <v>6</v>
      </c>
      <c r="G114" s="57" t="s">
        <v>7</v>
      </c>
      <c r="H114" s="57" t="s">
        <v>8</v>
      </c>
      <c r="I114" s="57" t="s">
        <v>9</v>
      </c>
      <c r="J114" s="57" t="s">
        <v>10</v>
      </c>
      <c r="K114" s="43" t="s">
        <v>27</v>
      </c>
      <c r="L114" s="43" t="s">
        <v>28</v>
      </c>
    </row>
    <row r="115" spans="1:12" s="122" customFormat="1" ht="26.25" customHeight="1">
      <c r="A115" s="66">
        <v>1</v>
      </c>
      <c r="B115" s="59" t="s">
        <v>91</v>
      </c>
      <c r="C115" s="67">
        <f aca="true" t="shared" si="0" ref="C115:C122">(D115+E115+F115)</f>
        <v>14</v>
      </c>
      <c r="D115" s="67">
        <f>(IF(J30="",0,(IF(J30&gt;I30,1,0))))+(IF(I35="",0,(IF(I35&gt;J35,1,0))))+(IF(J43="",0,(IF(J43&gt;I43,1,0))))+(IF(I47="",0,(IF(I47&gt;J47,1,0))))+(IF(J56="",0,(IF(J56&gt;I56,1,0))))+(IF(J59="",0,(IF(J59&gt;I59,1,0))))+(IF(I65="",0,(IF(I65&gt;J65,1,0))))+(IF(I73="",0,(IF(I73&gt;J73,1,0))))+(IF(J78="",0,(IF(J78&gt;I78,1,0))))+(IF(I86="",0,(IF(I86&gt;J86,1,0))))+(IF(J90="",0,(IF(J90&gt;I90,1,0))))+(IF(I99="",0,(IF(I99&gt;J99,1,0))))+(IF(I102="",0,(IF(I102&gt;J102,1,0))))+(IF(J108="",0,(IF(J108&gt;I108,1,0))))</f>
        <v>12</v>
      </c>
      <c r="E115" s="67">
        <f>(IF(J30="",0,(IF(J30=I30,1,0))))+(IF(I35="",0,(IF(I35=J35,1,0))))+(IF(J43="",0,(IF(J43=I43,1,0))))+(IF(I47="",0,(IF(I47=J47,1,0))))+(IF(J56="",0,(IF(J56=I56,1,0))))+(IF(J59="",0,(IF(J59=I59,1,0))))+(IF(I65="",0,(IF(I65=J65,1,0))))+(IF(I73="",0,(IF(I73=J73,1,0))))+(IF(J78="",0,(IF(J78=I78,1,0))))+(IF(I86="",0,(IF(I86=J86,1,0))))+(IF(J90="",0,(IF(J90=I90,1,0))))+(IF(I99="",0,(IF(I99=J99,1,0))))+(IF(I102="",0,(IF(I102=J102,1,0))))+(IF(J108="",0,(IF(J108=I108,1,0))))</f>
        <v>2</v>
      </c>
      <c r="F115" s="67">
        <f>(IF(J30="",0,(IF(J30&lt;I30,1,0))))+(IF(I35="",0,(IF(I35&lt;J35,1,0))))+(IF(J43="",0,(IF(J43&lt;I43,1,0))))+(IF(I47="",0,(IF(I47&lt;J47,1,0))))+(IF(J56="",0,(IF(J56&lt;I56,1,0))))+(IF(J59="",0,(IF(J59&lt;I59,1,0))))+(IF(I65="",0,(IF(I65&lt;J65,1,0))))+(IF(I73="",0,(IF(I73&lt;J73,1,0))))+(IF(J78="",0,(IF(J78&lt;I78,1,0))))+(IF(I86="",0,(IF(I86&lt;J86,1,0))))+(IF(J90="",0,(IF(J90&lt;I90,1,0))))+(IF(I99="",0,(IF(I99&lt;J99,1,0))))+(IF(I102="",0,(IF(I102&lt;J102,1,0))))+(IF(J108="",0,(IF(J108&lt;I108,1,0))))</f>
        <v>0</v>
      </c>
      <c r="G115" s="67">
        <f>(J30+I35+J43+I47+J56+J59+I65+I73+J78+I86+J90+I99+I102+J108)</f>
        <v>54</v>
      </c>
      <c r="H115" s="67">
        <f>(I30+J35+I43+J47+I56+J61+J65+J73+I78+J86+I90+J99+J102+I108)</f>
        <v>5</v>
      </c>
      <c r="I115" s="67">
        <f>(D115*3)+E115+K115-L115</f>
        <v>38</v>
      </c>
      <c r="J115" s="67">
        <f aca="true" t="shared" si="1" ref="J115:J122">G115-H115</f>
        <v>49</v>
      </c>
      <c r="K115" s="129"/>
      <c r="L115" s="129"/>
    </row>
    <row r="116" spans="1:16" s="122" customFormat="1" ht="26.25" customHeight="1">
      <c r="A116" s="66">
        <v>2</v>
      </c>
      <c r="B116" s="59" t="s">
        <v>92</v>
      </c>
      <c r="C116" s="67">
        <f t="shared" si="0"/>
        <v>14</v>
      </c>
      <c r="D116" s="67">
        <f>(IF(J29="",0,(IF(J29&gt;I29,1,0))))+(IF(I36="",0,(IF(I36&gt;J36,1,0))))+(IF(J42="",0,(IF(J42&gt;I42,1,0))))+(IF(I48="",0,(IF(I48&gt;J48,1,0))))+(IF(J55="",0,(IF(J55&gt;I55,1,0))))+(IF(I59="",0,(IF(I59&gt;J59,1,0))))+(IF(J68="",0,(IF(J68&gt;I68,1,0))))+(IF(I72="",0,(IF(I72&gt;J72,1,0))))+(IF(J79="",0,(IF(J79&gt;I79,1,0))))+(IF(I85="",0,(IF(I85&gt;J85,1,0))))+(IF(J91="",0,(IF(J91&gt;I91,1,0))))+(IF(I98="",0,(IF(I98&gt;J98,1,0))))+(IF(J102="",0,(IF(J102&gt;I102,1,0))))+(IF(I111="",0,(IF(I111&gt;J111,1,0))))</f>
        <v>0</v>
      </c>
      <c r="E116" s="67">
        <f>(IF(J29="",0,(IF(J29=I29,1,0))))+(IF(I36="",0,(IF(I36=J36,1,0))))+(IF(J42="",0,(IF(J42=I42,1,0))))+(IF(I48="",0,(IF(I48=J48,1,0))))+(IF(J55="",0,(IF(J55=I55,1,0))))+(IF(I59="",0,(IF(I59=J59,1,0))))+(IF(J68="",0,(IF(J68=I68,1,0))))+(IF(I72="",0,(IF(I72=J72,1,0))))+(IF(J79="",0,(IF(J79=I79,1,0))))+(IF(I85="",0,(IF(I85=J85,1,0))))+(IF(J91="",0,(IF(J91=I91,1,0))))+(IF(I98="",0,(IF(I98=J98,1,0))))+(IF(J102="",0,(IF(J102=I102,1,0))))+(IF(I111="",0,(IF(I111=J111,1,0))))</f>
        <v>0</v>
      </c>
      <c r="F116" s="67">
        <f>(IF(J29="",0,(IF(J29&lt;I29,1,0))))+(IF(I36="",0,(IF(I36&lt;J36,1,0))))+(IF(J42="",0,(IF(J42&lt;I42,1,0))))+(IF(I48="",0,(IF(I48&lt;J48,1,0))))+(IF(J55="",0,(IF(J55&lt;I55,1,0))))+(IF(I59="",0,(IF(I59&lt;J59,1,0))))+(IF(J68="",0,(IF(J68&lt;I68,1,0))))+(IF(I72="",0,(IF(I72&lt;J72,1,0))))+(IF(J79="",0,(IF(J79&lt;I79,1,0))))+(IF(I85="",0,(IF(I85&lt;J85,1,0))))+(IF(J91="",0,(IF(J91&lt;I91,1,0))))+(IF(I98="",0,(IF(I98&lt;J98,1,0))))+(IF(J102="",0,(IF(J102&lt;I102,1,0))))+(IF(I111="",0,(IF(I111&lt;J111,1,0))))</f>
        <v>14</v>
      </c>
      <c r="G116" s="67">
        <f>(J29+I36+J42+I48+J55+I59+J68+I72+J79+I85+J91+I98+J102+I111)</f>
        <v>0</v>
      </c>
      <c r="H116" s="67">
        <f>(I29+J36+I42+J48+I55+J59+I68+J72+I79+J85+I91+J98+I102+J111)</f>
        <v>57</v>
      </c>
      <c r="I116" s="67">
        <f aca="true" t="shared" si="2" ref="I116:I122">(D116*3)+E116+K116-L116</f>
        <v>-6</v>
      </c>
      <c r="J116" s="67">
        <f t="shared" si="1"/>
        <v>-57</v>
      </c>
      <c r="K116" s="129"/>
      <c r="L116" s="129">
        <v>6</v>
      </c>
      <c r="M116" s="123"/>
      <c r="N116" s="123"/>
      <c r="O116" s="123"/>
      <c r="P116" s="123"/>
    </row>
    <row r="117" spans="1:12" s="122" customFormat="1" ht="26.25" customHeight="1">
      <c r="A117" s="66">
        <v>3</v>
      </c>
      <c r="B117" s="59" t="s">
        <v>93</v>
      </c>
      <c r="C117" s="67">
        <f t="shared" si="0"/>
        <v>14</v>
      </c>
      <c r="D117" s="67">
        <f>(IF(I29="",0,(IF(I29&gt;J29,1,0))))+(IF(J38="",0,(IF(J38&gt;I38,1,0))))+(IF(J41="",0,(IF(J41&gt;I41,1,0))))+(IF(I49="",0,(IF(I49&gt;J49,1,0))))+(IF(J54="",0,(IF(J54&gt;I54,1,0))))+(IF(I60="",0,(IF(I60&gt;J60,1,0))))+(IF(J65="",0,(IF(J65&gt;I65,1,0))))+(IF(J72="",0,(IF(J72&gt;I72,1,0))))+(IF(I81="",0,(IF(I81&gt;J81,1,0))))+(IF(I84="",0,(IF(I84&gt;J84,1,0))))+(IF(J92="",0,(IF(J92&gt;I92,1,0))))+(IF(I97="",0,(IF(I97&gt;J97,1,0))))+(IF(J103="",0,(IF(J103&gt;I103,1,0))))+(IF(I108="",0,(IF(I108&gt;J108,1,0))))</f>
        <v>2</v>
      </c>
      <c r="E117" s="67">
        <f>(IF(I29="",0,(IF(I29=J29,1,0))))+(IF(J38="",0,(IF(J38=I38,1,0))))+(IF(J41="",0,(IF(J41=I41,1,0))))+(IF(I49="",0,(IF(I49=J49,1,0))))+(IF(J54="",0,(IF(J54=I54,1,0))))+(IF(I60="",0,(IF(I60=J60,1,0))))+(IF(J65="",0,(IF(J65=I65,1,0))))+(IF(J72="",0,(IF(J72=I72,1,0))))+(IF(I81="",0,(IF(I81=J81,1,0))))+(IF(I84="",0,(IF(I84=J84,1,0))))+(IF(J92="",0,(IF(J92=I92,1,0))))+(IF(I97="",0,(IF(I97=J97,1,0))))+(IF(J103="",0,(IF(J103=I103,1,0))))+(IF(I108="",0,(IF(I108=J108,1,0))))</f>
        <v>1</v>
      </c>
      <c r="F117" s="67">
        <f>(IF(I29="",0,(IF(I29&lt;J29,1,0))))+(IF(J38="",0,(IF(J38&lt;I38,1,0))))+(IF(J41="",0,(IF(J41&lt;I41,1,0))))+(IF(I49="",0,(IF(I49&lt;J49,1,0))))+(IF(J54="",0,(IF(J54&lt;I54,1,0))))+(IF(I60="",0,(IF(I60&lt;J60,1,0))))+(IF(J65="",0,(IF(J65&lt;I65,1,0))))+(IF(J72="",0,(IF(J72&lt;I72,1,0))))+(IF(I81="",0,(IF(I81&lt;J81,1,0))))+(IF(I84="",0,(IF(I84&lt;J84,1,0))))+(IF(J92="",0,(IF(J92&lt;I92,1,0))))+(IF(I97="",0,(IF(I97&lt;J97,1,0))))+(IF(J103="",0,(IF(J103&lt;I103,1,0))))+(IF(I108="",0,(IF(I108&lt;J108,1,0))))</f>
        <v>11</v>
      </c>
      <c r="G117" s="67">
        <f>(I29+J38+J41+I49+J54+I60+J65+J72+I81+I84+J92+I97+J103+I108)</f>
        <v>16</v>
      </c>
      <c r="H117" s="67">
        <f>(J29+I38+I41+J49+I54+J60+I65+I72+J81+J84+I92+J97+I103+J108)</f>
        <v>70</v>
      </c>
      <c r="I117" s="67">
        <f t="shared" si="2"/>
        <v>7</v>
      </c>
      <c r="J117" s="67">
        <f t="shared" si="1"/>
        <v>-54</v>
      </c>
      <c r="K117" s="129"/>
      <c r="L117" s="129"/>
    </row>
    <row r="118" spans="1:12" s="122" customFormat="1" ht="26.25" customHeight="1">
      <c r="A118" s="66">
        <v>4</v>
      </c>
      <c r="B118" s="59" t="s">
        <v>98</v>
      </c>
      <c r="C118" s="67">
        <f t="shared" si="0"/>
        <v>14</v>
      </c>
      <c r="D118" s="67">
        <f>(IF(I30="",0,(IF(I30&gt;J30,1,0))))+(IF(J36="",0,(IF(J36&gt;I36,1,0))))+(IF(I41="",0,(IF(I41&gt;J41,1,0))))+(IF(J50="",0,(IF(J50&gt;I50,1,0))))+(IF(J53="",0,(IF(J53&gt;I53,1,0))))+(IF(I61="",0,(IF(I61&gt;J61,1,0))))+(IF(J67="",0,(IF(J67&gt;I67,1,0))))+(IF(J73="",0,(IF(J73&gt;I73,1,0))))+(IF(I79="",0,(IF(I79&gt;J79,1,0))))+(IF(J84="",0,(IF(J84&gt;I84,1,0))))+(IF(I93="",0,(IF(I93&gt;J93,1,0))))+(IF(I96="",0,(IF(I96&gt;J96,1,0))))+(IF(J104="",0,(IF(J104&gt;I104,1,0))))+(IF(I110="",0,(IF(I110&gt;J110,1,0))))</f>
        <v>11</v>
      </c>
      <c r="E118" s="67">
        <f>(IF(I30="",0,(IF(I30=J30,1,0))))+(IF(J36="",0,(IF(J36=I36,1,0))))+(IF(I41="",0,(IF(I41=J41,1,0))))+(IF(J50="",0,(IF(J50=I50,1,0))))+(IF(J53="",0,(IF(J53=I53,1,0))))+(IF(I61="",0,(IF(I61=J61,1,0))))+(IF(J67="",0,(IF(J67=I67,1,0))))+(IF(J73="",0,(IF(J73=I73,1,0))))+(IF(I79="",0,(IF(I79=J79,1,0))))+(IF(J84="",0,(IF(J84=I84,1,0))))+(IF(I93="",0,(IF(I93=J93,1,0))))+(IF(I96="",0,(IF(I96=J96,1,0))))+(IF(J104="",0,(IF(J104=I104,1,0))))+(IF(I110="",0,(IF(I110=J110,1,0))))</f>
        <v>1</v>
      </c>
      <c r="F118" s="67">
        <f>(IF(I30="",0,(IF(I30&lt;J30,1,0))))+(IF(J36="",0,(IF(J36&lt;I36,1,0))))+(IF(I41="",0,(IF(I41&lt;J41,1,0))))+(IF(J50="",0,(IF(J50&lt;I50,1,0))))+(IF(J53="",0,(IF(J53&lt;I53,1,0))))+(IF(I61="",0,(IF(I61&lt;J61,1,0))))+(IF(J67="",0,(IF(J67&lt;I67,1,0))))+(IF(J73="",0,(IF(J73&lt;I73,1,0))))+(IF(I79="",0,(IF(I79&lt;J79,1,0))))+(IF(J84="",0,(IF(J84&lt;I84,1,0))))+(IF(I93="",0,(IF(I93&lt;J93,1,0))))+(IF(I96="",0,(IF(I96&lt;J96,1,0))))+(IF(J104="",0,(IF(J104&lt;I104,1,0))))+(IF(I110="",0,(IF(I110&lt;J110,1,0))))</f>
        <v>2</v>
      </c>
      <c r="G118" s="67">
        <f>(I30+J36+I41+J50+J53+I61+J67+J73+I79+J84+I93+I96+J104+I110)</f>
        <v>62</v>
      </c>
      <c r="H118" s="67">
        <f>(J30+I36+J41+I50+I53+J61+I67+I73+J79+I84+J93+J96+I104+J110)</f>
        <v>12</v>
      </c>
      <c r="I118" s="67">
        <f t="shared" si="2"/>
        <v>34</v>
      </c>
      <c r="J118" s="67">
        <f t="shared" si="1"/>
        <v>50</v>
      </c>
      <c r="K118" s="129"/>
      <c r="L118" s="129"/>
    </row>
    <row r="119" spans="1:12" s="122" customFormat="1" ht="26.25" customHeight="1">
      <c r="A119" s="66">
        <v>5</v>
      </c>
      <c r="B119" s="59" t="s">
        <v>94</v>
      </c>
      <c r="C119" s="67">
        <f t="shared" si="0"/>
        <v>14</v>
      </c>
      <c r="D119" s="67">
        <f>(IF(I31="",0,(IF(I31&gt;J31,1,0))))+(IF(J35="",0,(IF(J35&gt;I35,1,0))))+(IF(I42="",0,(IF(I42&gt;J42,1,0))))+(IF(J49="",0,(IF(J49&gt;I49,1,0))))+(IF(I53="",0,(IF(I53&gt;J53,1,0))))+(IF(I62="",0,(IF(I62&gt;J62,1,0))))+(IF(J66="",0,(IF(J66&gt;I66,1,0))))+(IF(J74="",0,(IF(J74&gt;I74,1,0))))+(IF(I78="",0,(IF(I78&gt;J78,1,0))))+(IF(J85="",0,(IF(J85&gt;I85,1,0))))+(IF(I92="",0,(IF(I92&gt;J92,1,0))))+(IF(J96="",0,(IF(J96&gt;I96,1,0))))+(IF(J105="",0,(IF(J105&gt;I105,1,0))))+(IF(I109="",0,(IF(I109&gt;J109,1,0))))</f>
        <v>8</v>
      </c>
      <c r="E119" s="67">
        <f>(IF(I31="",0,(IF(I31=J31,1,0))))+(IF(J35="",0,(IF(J35=I35,1,0))))+(IF(I42="",0,(IF(I42=J42,1,0))))+(IF(J49="",0,(IF(J49=I49,1,0))))+(IF(I53="",0,(IF(I53=J53,1,0))))+(IF(I62="",0,(IF(I62=J62,1,0))))+(IF(J66="",0,(IF(J66=I66,1,0))))+(IF(J74="",0,(IF(J74=I74,1,0))))+(IF(I78="",0,(IF(I78=J78,1,0))))+(IF(J85="",0,(IF(J85=I85,1,0))))+(IF(I92="",0,(IF(I92=J92,1,0))))+(IF(J96="",0,(IF(J96=I96,1,0))))+(IF(J105="",0,(IF(J105=I105,1,0))))+(IF(I109="",0,(IF(I109=J109,1,0))))</f>
        <v>3</v>
      </c>
      <c r="F119" s="67">
        <f>(IF(I31="",0,(IF(I31&lt;J31,1,0))))+(IF(J35="",0,(IF(J35&lt;I35,1,0))))+(IF(I42="",0,(IF(I42&lt;J42,1,0))))+(IF(J49="",0,(IF(J49&lt;I49,1,0))))+(IF(I53="",0,(IF(I53&lt;J53,1,0))))+(IF(I62="",0,(IF(I62&lt;J62,1,0))))+(IF(J66="",0,(IF(J66&lt;I66,1,0))))+(IF(J74="",0,(IF(J74&lt;I74,1,0))))+(IF(I78="",0,(IF(I78&lt;J78,1,0))))+(IF(J85="",0,(IF(J85&lt;I85,1,0))))+(IF(I92="",0,(IF(I92&lt;J92,1,0))))+(IF(J96="",0,(IF(J96&lt;I96,1,0))))+(IF(J105="",0,(IF(J105&lt;I105,1,0))))+(IF(I109="",0,(IF(I109&lt;J109,1,0))))</f>
        <v>3</v>
      </c>
      <c r="G119" s="67">
        <f>(I31+J35+I42+J49+I53+I62+J66+J74+I78+J85+I92+J96+J105+I110)</f>
        <v>44</v>
      </c>
      <c r="H119" s="67">
        <f>(J31+I35+J42+I49+J53+J62+I66+I74+J78+I85+J92+I96+I105+J109)</f>
        <v>16</v>
      </c>
      <c r="I119" s="67">
        <f t="shared" si="2"/>
        <v>27</v>
      </c>
      <c r="J119" s="67">
        <f t="shared" si="1"/>
        <v>28</v>
      </c>
      <c r="K119" s="129"/>
      <c r="L119" s="129"/>
    </row>
    <row r="120" spans="1:12" s="122" customFormat="1" ht="26.25" customHeight="1">
      <c r="A120" s="66">
        <v>6</v>
      </c>
      <c r="B120" s="59" t="s">
        <v>95</v>
      </c>
      <c r="C120" s="67">
        <f t="shared" si="0"/>
        <v>14</v>
      </c>
      <c r="D120" s="67">
        <f>(IF(I32="",0,(IF(I32&gt;J32,1,0))))+(IF(J37="",0,(IF(J37&gt;I37,1,0))))+(IF(I43="",0,(IF(I43&gt;J43,1,0))))+(IF(J48="",0,(IF(J48&gt;I48,1,0))))+(IF(I54="",0,(IF(I54&gt;J54,1,0))))+(IF(J61="",0,(IF(J61&gt;I61,1,0))))+(IF(I66="",0,(IF(I66&gt;J66,1,0))))+(IF(J75="",0,(IF(J75&gt;I75,1,0))))+(IF(I80="",0,(IF(I80&gt;J80,1,0))))+(IF(J86="",0,(IF(J86&gt;I86,1,0))))+(IF(I91="",0,(IF(I91&gt;J91,1,0))))+(IF(J97="",0,(IF(J97&gt;I97,1,0))))+(IF(I104="",0,(IF(I104&gt;J104,1,0))))+(IF(J109="",0,(IF(J109&gt;I109,1,0))))</f>
        <v>6</v>
      </c>
      <c r="E120" s="67">
        <f>(IF(I32="",0,(IF(I32=J32,1,0))))+(IF(J37="",0,(IF(J37=I37,1,0))))+(IF(I43="",0,(IF(I43=J43,1,0))))+(IF(J48="",0,(IF(J48=I48,1,0))))+(IF(I54="",0,(IF(I54=J54,1,0))))+(IF(J61="",0,(IF(J61=I61,1,0))))+(IF(I66="",0,(IF(I66=J66,1,0))))+(IF(J75="",0,(IF(J75=I75,1,0))))+(IF(I80="",0,(IF(I80=J80,1,0))))+(IF(J86="",0,(IF(J86=I86,1,0))))+(IF(I91="",0,(IF(I91=J91,1,0))))+(IF(J97="",0,(IF(J97=I97,1,0))))+(IF(I104="",0,(IF(I104=J104,1,0))))+(IF(J109="",0,(IF(J109=I109,1,0))))</f>
        <v>1</v>
      </c>
      <c r="F120" s="67">
        <f>(IF(I32="",0,(IF(I32&lt;J32,1,0))))+(IF(J37="",0,(IF(J37&lt;I37,1,0))))+(IF(I43="",0,(IF(I43&lt;J43,1,0))))+(IF(J48="",0,(IF(J48&lt;I48,1,0))))+(IF(I54="",0,(IF(I54&lt;J54,1,0))))+(IF(J61="",0,(IF(J61&lt;I61,1,0))))+(IF(I66="",0,(IF(I66&lt;J66,1,0))))+(IF(J75="",0,(IF(J75&lt;I75,1,0))))+(IF(I80="",0,(IF(I80&lt;J80,1,0))))+(IF(J86="",0,(IF(J86&lt;I86,1,0))))+(IF(I91="",0,(IF(I91&lt;J91,1,0))))+(IF(J97="",0,(IF(J97&lt;I97,1,0))))+(IF(I104="",0,(IF(I104&lt;J104,1,0))))+(IF(J109="",0,(IF(J109&lt;I109,1,0))))</f>
        <v>7</v>
      </c>
      <c r="G120" s="67">
        <f>(I32+J37+I43+J48+I54+J61+I66+J75+I80+J86+I91+J97+I104+J109)</f>
        <v>36</v>
      </c>
      <c r="H120" s="67">
        <f>(J32+I37+J43+I48+J54+I61+J66+I75+J80+I86+J91+I97+J104+I109)</f>
        <v>33</v>
      </c>
      <c r="I120" s="67">
        <f t="shared" si="2"/>
        <v>19</v>
      </c>
      <c r="J120" s="67">
        <f t="shared" si="1"/>
        <v>3</v>
      </c>
      <c r="K120" s="129"/>
      <c r="L120" s="129"/>
    </row>
    <row r="121" spans="1:12" s="122" customFormat="1" ht="26.25" customHeight="1">
      <c r="A121" s="66">
        <v>7</v>
      </c>
      <c r="B121" s="59" t="s">
        <v>96</v>
      </c>
      <c r="C121" s="67">
        <f t="shared" si="0"/>
        <v>14</v>
      </c>
      <c r="D121" s="67">
        <f>(IF(J31="",0,(IF(J31&gt;I31,1,0))))+(IF(I37="",0,(IF(I37&gt;J37,1,0))))+(IF(I44="",0,(IF(I44&gt;J44,1,0))))+(IF(J47="",0,(IF(J47&gt;I47,1,0))))+(IF(I55="",0,(IF(I55&gt;J55,1,0))))+(IF(J60="",0,(IF(J60&gt;I60,1,0))))+(IF(I67="",0,(IF(I67&gt;J67,1,0))))+(IF(I74="",0,(IF(I74&gt;J74,1,0))))+(IF(J80="",0,(IF(J80&gt;I80,1,0))))+(IF(J87="",0,(IF(J87&gt;I87,1,0))))+(IF(I90="",0,(IF(I90&gt;J90,1,0))))+(IF(J98="",0,(IF(J98&gt;I98,1,0))))+(IF(I103="",0,(IF(I103&gt;J103,1,0))))+(IF(J110="",0,(IF(J110&gt;I110,1,0))))</f>
        <v>8</v>
      </c>
      <c r="E121" s="67">
        <f>(IF(J31="",0,(IF(J31=I31,1,0))))+(IF(I37="",0,(IF(I37=J37,1,0))))+(IF(I44="",0,(IF(I44=J44,1,0))))+(IF(J47="",0,(IF(J47=I47,1,0))))+(IF(I55="",0,(IF(I55=J55,1,0))))+(IF(J60="",0,(IF(J60=I60,1,0))))+(IF(I67="",0,(IF(I67=J67,1,0))))+(IF(I74="",0,(IF(I74=J74,1,0))))+(IF(J80="",0,(IF(J80=I80,1,0))))+(IF(J87="",0,(IF(J87=I87,1,0))))+(IF(I90="",0,(IF(I90=J90,1,0))))+(IF(J98="",0,(IF(J98=I98,1,0))))+(IF(I103="",0,(IF(I103=J103,1,0))))+(IF(J110="",0,(IF(J110=I110,1,0))))</f>
        <v>3</v>
      </c>
      <c r="F121" s="67">
        <f>(IF(J31="",0,(IF(J31&lt;I31,1,0))))+(IF(I37="",0,(IF(I37&lt;J37,1,0))))+(IF(I44="",0,(IF(I44&lt;J44,1,0))))+(IF(J47="",0,(IF(J47&lt;I47,1,0))))+(IF(I55="",0,(IF(I55&lt;J55,1,0))))+(IF(J60="",0,(IF(J60&lt;I60,1,0))))+(IF(I67="",0,(IF(I67&lt;J67,1,0))))+(IF(I74="",0,(IF(I74&lt;J74,1,0))))+(IF(J80="",0,(IF(J80&lt;I80,1,0))))+(IF(J87="",0,(IF(J87&lt;I87,1,0))))+(IF(I90="",0,(IF(I90&lt;J90,1,0))))+(IF(J98="",0,(IF(J98&lt;I98,1,0))))+(IF(I103="",0,(IF(I103&lt;J103,1,0))))+(IF(J110="",0,(IF(J110&lt;I110,1,0))))</f>
        <v>3</v>
      </c>
      <c r="G121" s="67">
        <f>(J31+I37+I44+J47+I55+J60+I67+I74+J80+J87+I90+J98+I103+J110)</f>
        <v>63</v>
      </c>
      <c r="H121" s="67">
        <f>(I31+J37+J44+I47+J55+I60+J67+J74+I80+I87+J90+I98+J103+I110)</f>
        <v>16</v>
      </c>
      <c r="I121" s="67">
        <f t="shared" si="2"/>
        <v>27</v>
      </c>
      <c r="J121" s="67">
        <f t="shared" si="1"/>
        <v>47</v>
      </c>
      <c r="K121" s="129"/>
      <c r="L121" s="129"/>
    </row>
    <row r="122" spans="1:12" ht="26.25" customHeight="1">
      <c r="A122" s="66">
        <v>8</v>
      </c>
      <c r="B122" s="59" t="s">
        <v>97</v>
      </c>
      <c r="C122" s="67">
        <f t="shared" si="0"/>
        <v>14</v>
      </c>
      <c r="D122" s="67">
        <f>(IF(J32="",0,(IF(J32&gt;I32,1,0))))+(IF(I38="",0,(IF(I38&gt;J38,1,0))))+(IF(J44="",0,(IF(J44&gt;I44,1,0))))+(IF(I50="",0,(IF(I50&gt;J50,1,0))))+(IF(I56="",0,(IF(I56&gt;J56,1,0))))+(IF(J62="",0,(IF(J62&gt;I62,1,0))))+(IF(I68="",0,(IF(I68&gt;J68,1,0))))+(IF(I75="",0,(IF(I75&gt;J75,1,0))))+(IF(J81="",0,(IF(J81&gt;I81,1,0))))+(IF(I87="",0,(IF(I87&gt;J87,1,0))))+(IF(J93="",0,(IF(J93&gt;I93,1,0))))+(IF(J99="",0,(IF(J99&gt;I99,1,0))))+(IF(I105="",0,(IF(I105&gt;J105,1,0))))+(IF(J111="",0,(IF(J111&gt;I111,1,0))))</f>
        <v>3</v>
      </c>
      <c r="E122" s="67">
        <f>(IF(J32="",0,(IF(J32=I32,1,0))))+(IF(I38="",0,(IF(I38=J38,1,0))))+(IF(J44="",0,(IF(J44=I44,1,0))))+(IF(I50="",0,(IF(I50=J50,1,0))))+(IF(I56="",0,(IF(I56=J56,1,0))))+(IF(J62="",0,(IF(J62=I62,1,0))))+(IF(I68="",0,(IF(I68=J68,1,0))))+(IF(I75="",0,(IF(I75=J75,1,0))))+(IF(J81="",0,(IF(J81=I81,1,0))))+(IF(I87="",0,(IF(I87=J87,1,0))))+(IF(J93="",0,(IF(J93=I93,1,0))))+(IF(J99="",0,(IF(J99=I99,1,0))))+(IF(I105="",0,(IF(I105=J105,1,0))))+(IF(J111="",0,(IF(J111=I111,1,0))))</f>
        <v>1</v>
      </c>
      <c r="F122" s="67">
        <f>(IF(J32="",0,(IF(J32&lt;I32,1,0))))+(IF(I38="",0,(IF(I38&lt;J38,1,0))))+(IF(J44="",0,(IF(J44&lt;I44,1,0))))+(IF(I50="",0,(IF(I50&lt;J50,1,0))))+(IF(I56="",0,(IF(I56&lt;J56,1,0))))+(IF(J62="",0,(IF(J62&lt;I62,1,0))))+(IF(I68="",0,(IF(I68&lt;J68,1,0))))+(IF(I75="",0,(IF(I75&lt;J75,1,0))))+(IF(J81="",0,(IF(J81&lt;I81,1,0))))+(IF(I87="",0,(IF(I87&lt;J87,1,0))))+(IF(J93="",0,(IF(J93&lt;I93,1,0))))+(IF(J99="",0,(IF(J99&lt;I99,1,0))))+(IF(I105="",0,(IF(I105&lt;J105,1,0))))+(IF(J111="",0,(IF(J111&lt;I111,1,0))))</f>
        <v>10</v>
      </c>
      <c r="G122" s="67">
        <f>(J32+I38+J44+I50+I56+J62+I68+I75+J81+I87+J93+J99+I105+J111)</f>
        <v>13</v>
      </c>
      <c r="H122" s="67">
        <f>(I32+J38+I44+J50+J56+I62+J68+J75+I81+J87+I93+I99+J105+I111)</f>
        <v>79</v>
      </c>
      <c r="I122" s="67">
        <f t="shared" si="2"/>
        <v>10</v>
      </c>
      <c r="J122" s="67">
        <f t="shared" si="1"/>
        <v>-66</v>
      </c>
      <c r="K122" s="129"/>
      <c r="L122" s="129"/>
    </row>
    <row r="123" ht="12.75"/>
  </sheetData>
  <sheetProtection password="904E" sheet="1" formatCells="0" sort="0"/>
  <mergeCells count="181">
    <mergeCell ref="A1:J1"/>
    <mergeCell ref="A9:J9"/>
    <mergeCell ref="A11:J11"/>
    <mergeCell ref="A21:J21"/>
    <mergeCell ref="A22:J22"/>
    <mergeCell ref="A23:J23"/>
    <mergeCell ref="A24:J24"/>
    <mergeCell ref="A25:J25"/>
    <mergeCell ref="A26:J26"/>
    <mergeCell ref="A27:J27"/>
    <mergeCell ref="E28:F28"/>
    <mergeCell ref="G28:H28"/>
    <mergeCell ref="I28:J28"/>
    <mergeCell ref="E29:F29"/>
    <mergeCell ref="G29:H29"/>
    <mergeCell ref="E30:F30"/>
    <mergeCell ref="G30:H30"/>
    <mergeCell ref="E31:F31"/>
    <mergeCell ref="G31:H31"/>
    <mergeCell ref="E32:F32"/>
    <mergeCell ref="G32:H32"/>
    <mergeCell ref="A33:J33"/>
    <mergeCell ref="E34:F34"/>
    <mergeCell ref="G34:H34"/>
    <mergeCell ref="I34:J34"/>
    <mergeCell ref="E35:F35"/>
    <mergeCell ref="G35:H35"/>
    <mergeCell ref="E36:F36"/>
    <mergeCell ref="G36:H36"/>
    <mergeCell ref="E37:F37"/>
    <mergeCell ref="G37:H37"/>
    <mergeCell ref="E38:F38"/>
    <mergeCell ref="G38:H38"/>
    <mergeCell ref="A39:J39"/>
    <mergeCell ref="E40:F40"/>
    <mergeCell ref="G40:H40"/>
    <mergeCell ref="I40:J40"/>
    <mergeCell ref="E41:F41"/>
    <mergeCell ref="G41:H41"/>
    <mergeCell ref="E42:F42"/>
    <mergeCell ref="G42:H42"/>
    <mergeCell ref="E43:F43"/>
    <mergeCell ref="G43:H43"/>
    <mergeCell ref="E44:F44"/>
    <mergeCell ref="G44:H44"/>
    <mergeCell ref="A45:J45"/>
    <mergeCell ref="E46:F46"/>
    <mergeCell ref="G46:H46"/>
    <mergeCell ref="I46:J46"/>
    <mergeCell ref="E47:F47"/>
    <mergeCell ref="G47:H47"/>
    <mergeCell ref="E48:F48"/>
    <mergeCell ref="G48:H48"/>
    <mergeCell ref="E49:F49"/>
    <mergeCell ref="G49:H49"/>
    <mergeCell ref="E50:F50"/>
    <mergeCell ref="G50:H50"/>
    <mergeCell ref="A51:J51"/>
    <mergeCell ref="E52:F52"/>
    <mergeCell ref="G52:H52"/>
    <mergeCell ref="I52:J52"/>
    <mergeCell ref="E53:F53"/>
    <mergeCell ref="G53:H53"/>
    <mergeCell ref="E54:F54"/>
    <mergeCell ref="G54:H54"/>
    <mergeCell ref="E55:F55"/>
    <mergeCell ref="G55:H55"/>
    <mergeCell ref="E56:F56"/>
    <mergeCell ref="G56:H56"/>
    <mergeCell ref="A57:J57"/>
    <mergeCell ref="E58:F58"/>
    <mergeCell ref="G58:H58"/>
    <mergeCell ref="I58:J58"/>
    <mergeCell ref="E59:F59"/>
    <mergeCell ref="G59:H59"/>
    <mergeCell ref="E60:F60"/>
    <mergeCell ref="G60:H60"/>
    <mergeCell ref="E61:F61"/>
    <mergeCell ref="G61:H61"/>
    <mergeCell ref="E62:F62"/>
    <mergeCell ref="G62:H62"/>
    <mergeCell ref="A63:J63"/>
    <mergeCell ref="E64:F64"/>
    <mergeCell ref="G64:H64"/>
    <mergeCell ref="I64:J64"/>
    <mergeCell ref="E65:F65"/>
    <mergeCell ref="G65:H65"/>
    <mergeCell ref="E66:F66"/>
    <mergeCell ref="G66:H66"/>
    <mergeCell ref="E67:F67"/>
    <mergeCell ref="G67:H67"/>
    <mergeCell ref="E68:F68"/>
    <mergeCell ref="G68:H68"/>
    <mergeCell ref="A69:J69"/>
    <mergeCell ref="A70:J70"/>
    <mergeCell ref="E71:F71"/>
    <mergeCell ref="G71:H71"/>
    <mergeCell ref="I71:J71"/>
    <mergeCell ref="E72:F72"/>
    <mergeCell ref="G72:H72"/>
    <mergeCell ref="E73:F73"/>
    <mergeCell ref="G73:H73"/>
    <mergeCell ref="E74:F74"/>
    <mergeCell ref="G74:H74"/>
    <mergeCell ref="E75:F75"/>
    <mergeCell ref="G75:H75"/>
    <mergeCell ref="A76:J76"/>
    <mergeCell ref="E77:F77"/>
    <mergeCell ref="G77:H77"/>
    <mergeCell ref="I77:J77"/>
    <mergeCell ref="E78:F78"/>
    <mergeCell ref="G78:H78"/>
    <mergeCell ref="E79:F79"/>
    <mergeCell ref="G79:H79"/>
    <mergeCell ref="E80:F80"/>
    <mergeCell ref="G80:H80"/>
    <mergeCell ref="E81:F81"/>
    <mergeCell ref="G81:H81"/>
    <mergeCell ref="A82:J82"/>
    <mergeCell ref="E83:F83"/>
    <mergeCell ref="G83:H83"/>
    <mergeCell ref="I83:J83"/>
    <mergeCell ref="E84:F84"/>
    <mergeCell ref="G84:H84"/>
    <mergeCell ref="E85:F85"/>
    <mergeCell ref="G85:H85"/>
    <mergeCell ref="E86:F86"/>
    <mergeCell ref="G86:H86"/>
    <mergeCell ref="E87:F87"/>
    <mergeCell ref="G87:H87"/>
    <mergeCell ref="A88:J88"/>
    <mergeCell ref="E89:F89"/>
    <mergeCell ref="G89:H89"/>
    <mergeCell ref="I89:J89"/>
    <mergeCell ref="E90:F90"/>
    <mergeCell ref="G90:H90"/>
    <mergeCell ref="E91:F91"/>
    <mergeCell ref="G91:H91"/>
    <mergeCell ref="E92:F92"/>
    <mergeCell ref="G92:H92"/>
    <mergeCell ref="E93:F93"/>
    <mergeCell ref="G93:H93"/>
    <mergeCell ref="A94:J94"/>
    <mergeCell ref="E95:F95"/>
    <mergeCell ref="G95:H95"/>
    <mergeCell ref="I95:J95"/>
    <mergeCell ref="E96:F96"/>
    <mergeCell ref="G96:H96"/>
    <mergeCell ref="E97:F97"/>
    <mergeCell ref="G97:H97"/>
    <mergeCell ref="E98:F98"/>
    <mergeCell ref="G98:H98"/>
    <mergeCell ref="E99:F99"/>
    <mergeCell ref="G99:H99"/>
    <mergeCell ref="A100:J100"/>
    <mergeCell ref="E101:F101"/>
    <mergeCell ref="G101:H101"/>
    <mergeCell ref="I101:J101"/>
    <mergeCell ref="E102:F102"/>
    <mergeCell ref="G102:H102"/>
    <mergeCell ref="E103:F103"/>
    <mergeCell ref="G103:H103"/>
    <mergeCell ref="E104:F104"/>
    <mergeCell ref="G104:H104"/>
    <mergeCell ref="G110:H110"/>
    <mergeCell ref="E105:F105"/>
    <mergeCell ref="G105:H105"/>
    <mergeCell ref="A106:J106"/>
    <mergeCell ref="E107:F107"/>
    <mergeCell ref="G107:H107"/>
    <mergeCell ref="I107:J107"/>
    <mergeCell ref="E111:F111"/>
    <mergeCell ref="G111:H111"/>
    <mergeCell ref="A113:J113"/>
    <mergeCell ref="K113:L113"/>
    <mergeCell ref="A2:J8"/>
    <mergeCell ref="E108:F108"/>
    <mergeCell ref="G108:H108"/>
    <mergeCell ref="E109:F109"/>
    <mergeCell ref="G109:H109"/>
    <mergeCell ref="E110:F110"/>
  </mergeCells>
  <printOptions/>
  <pageMargins left="0.78" right="0.44" top="0.39" bottom="0.47" header="0.23999999999999996" footer="0.32"/>
  <pageSetup horizontalDpi="1200" verticalDpi="1200" orientation="portrait" paperSize="9" scale="74" r:id="rId2"/>
  <rowBreaks count="1" manualBreakCount="1">
    <brk id="56" max="11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P122"/>
  <sheetViews>
    <sheetView workbookViewId="0" topLeftCell="A1">
      <selection activeCell="A9" sqref="A9:J9"/>
    </sheetView>
  </sheetViews>
  <sheetFormatPr defaultColWidth="0" defaultRowHeight="12.75" customHeight="1" zeroHeight="1"/>
  <cols>
    <col min="1" max="1" width="11.875" style="65" customWidth="1"/>
    <col min="2" max="2" width="22.25390625" style="65" bestFit="1" customWidth="1"/>
    <col min="3" max="3" width="10.125" style="65" bestFit="1" customWidth="1"/>
    <col min="4" max="4" width="9.125" style="65" customWidth="1"/>
    <col min="5" max="5" width="11.625" style="65" bestFit="1" customWidth="1"/>
    <col min="6" max="9" width="9.125" style="65" customWidth="1"/>
    <col min="10" max="10" width="8.75390625" style="65" customWidth="1"/>
    <col min="11" max="12" width="5.75390625" style="65" customWidth="1"/>
    <col min="13" max="16384" width="0" style="65" hidden="1" customWidth="1"/>
  </cols>
  <sheetData>
    <row r="1" spans="1:12" s="3" customFormat="1" ht="12.7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20"/>
      <c r="L1" s="7"/>
    </row>
    <row r="2" spans="1:12" s="3" customFormat="1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20"/>
      <c r="L2" s="7"/>
    </row>
    <row r="3" spans="1:12" s="3" customFormat="1" ht="12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20"/>
      <c r="L3" s="7"/>
    </row>
    <row r="4" spans="1:12" s="3" customFormat="1" ht="12.7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20"/>
      <c r="L4" s="7"/>
    </row>
    <row r="5" spans="1:12" s="3" customFormat="1" ht="12.7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20"/>
      <c r="L5" s="7"/>
    </row>
    <row r="6" spans="1:12" s="3" customFormat="1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20"/>
      <c r="L6" s="7"/>
    </row>
    <row r="7" spans="1:12" s="3" customFormat="1" ht="12.7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20"/>
      <c r="L7" s="7"/>
    </row>
    <row r="8" spans="1:12" s="3" customFormat="1" ht="63.75" customHeight="1" thickBo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20"/>
      <c r="L8" s="7"/>
    </row>
    <row r="9" spans="1:12" s="3" customFormat="1" ht="27.75" customHeight="1" thickBot="1">
      <c r="A9" s="154" t="s">
        <v>100</v>
      </c>
      <c r="B9" s="155"/>
      <c r="C9" s="155"/>
      <c r="D9" s="155"/>
      <c r="E9" s="155"/>
      <c r="F9" s="155"/>
      <c r="G9" s="155"/>
      <c r="H9" s="155"/>
      <c r="I9" s="155"/>
      <c r="J9" s="156"/>
      <c r="K9" s="7"/>
      <c r="L9" s="7"/>
    </row>
    <row r="10" spans="1:11" s="7" customFormat="1" ht="1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21"/>
    </row>
    <row r="11" spans="1:13" s="36" customFormat="1" ht="16.5" customHeight="1">
      <c r="A11" s="157" t="s">
        <v>0</v>
      </c>
      <c r="B11" s="158"/>
      <c r="C11" s="158"/>
      <c r="D11" s="158"/>
      <c r="E11" s="158"/>
      <c r="F11" s="158"/>
      <c r="G11" s="158"/>
      <c r="H11" s="158"/>
      <c r="I11" s="158"/>
      <c r="J11" s="167"/>
      <c r="K11" s="38"/>
      <c r="L11" s="26"/>
      <c r="M11" s="39"/>
    </row>
    <row r="12" spans="1:12" s="36" customFormat="1" ht="15.75">
      <c r="A12" s="12" t="s">
        <v>1</v>
      </c>
      <c r="B12" s="13" t="s">
        <v>2</v>
      </c>
      <c r="C12" s="14" t="s">
        <v>3</v>
      </c>
      <c r="D12" s="14" t="s">
        <v>4</v>
      </c>
      <c r="E12" s="14" t="s">
        <v>5</v>
      </c>
      <c r="F12" s="14" t="s">
        <v>6</v>
      </c>
      <c r="G12" s="14" t="s">
        <v>7</v>
      </c>
      <c r="H12" s="14" t="s">
        <v>8</v>
      </c>
      <c r="I12" s="14" t="s">
        <v>9</v>
      </c>
      <c r="J12" s="22" t="s">
        <v>10</v>
      </c>
      <c r="K12" s="38"/>
      <c r="L12" s="26"/>
    </row>
    <row r="13" spans="1:12" s="17" customFormat="1" ht="26.25" customHeight="1">
      <c r="A13" s="68">
        <v>1</v>
      </c>
      <c r="B13" s="42" t="s">
        <v>105</v>
      </c>
      <c r="C13" s="69">
        <v>14</v>
      </c>
      <c r="D13" s="69">
        <v>12</v>
      </c>
      <c r="E13" s="69">
        <v>0</v>
      </c>
      <c r="F13" s="69">
        <v>2</v>
      </c>
      <c r="G13" s="69">
        <v>68</v>
      </c>
      <c r="H13" s="69">
        <v>13</v>
      </c>
      <c r="I13" s="69">
        <v>36</v>
      </c>
      <c r="J13" s="69">
        <v>55</v>
      </c>
      <c r="K13" s="23"/>
      <c r="L13" s="8"/>
    </row>
    <row r="14" spans="1:16" s="17" customFormat="1" ht="26.25" customHeight="1">
      <c r="A14" s="68">
        <v>2</v>
      </c>
      <c r="B14" s="42" t="s">
        <v>106</v>
      </c>
      <c r="C14" s="69">
        <v>14</v>
      </c>
      <c r="D14" s="69">
        <v>11</v>
      </c>
      <c r="E14" s="69">
        <v>2</v>
      </c>
      <c r="F14" s="69">
        <v>1</v>
      </c>
      <c r="G14" s="69">
        <v>78</v>
      </c>
      <c r="H14" s="69">
        <v>11</v>
      </c>
      <c r="I14" s="69">
        <v>35</v>
      </c>
      <c r="J14" s="69">
        <v>67</v>
      </c>
      <c r="K14" s="23"/>
      <c r="L14" s="8"/>
      <c r="M14" s="16"/>
      <c r="N14" s="16"/>
      <c r="O14" s="16"/>
      <c r="P14" s="16"/>
    </row>
    <row r="15" spans="1:12" s="17" customFormat="1" ht="26.25" customHeight="1">
      <c r="A15" s="68">
        <v>3</v>
      </c>
      <c r="B15" s="42" t="s">
        <v>103</v>
      </c>
      <c r="C15" s="69">
        <v>14</v>
      </c>
      <c r="D15" s="69">
        <v>9</v>
      </c>
      <c r="E15" s="69">
        <v>2</v>
      </c>
      <c r="F15" s="69">
        <v>3</v>
      </c>
      <c r="G15" s="69">
        <v>60</v>
      </c>
      <c r="H15" s="69">
        <v>32</v>
      </c>
      <c r="I15" s="69">
        <v>29</v>
      </c>
      <c r="J15" s="69">
        <v>28</v>
      </c>
      <c r="K15" s="23"/>
      <c r="L15" s="8"/>
    </row>
    <row r="16" spans="1:12" s="17" customFormat="1" ht="26.25" customHeight="1">
      <c r="A16" s="68">
        <v>4</v>
      </c>
      <c r="B16" s="42" t="s">
        <v>102</v>
      </c>
      <c r="C16" s="69">
        <v>14</v>
      </c>
      <c r="D16" s="69">
        <v>9</v>
      </c>
      <c r="E16" s="69">
        <v>0</v>
      </c>
      <c r="F16" s="69">
        <v>5</v>
      </c>
      <c r="G16" s="69">
        <v>57</v>
      </c>
      <c r="H16" s="69">
        <v>26</v>
      </c>
      <c r="I16" s="69">
        <v>27</v>
      </c>
      <c r="J16" s="69">
        <v>31</v>
      </c>
      <c r="K16" s="23"/>
      <c r="L16" s="8"/>
    </row>
    <row r="17" spans="1:12" s="17" customFormat="1" ht="26.25" customHeight="1">
      <c r="A17" s="68">
        <v>5</v>
      </c>
      <c r="B17" s="42" t="s">
        <v>101</v>
      </c>
      <c r="C17" s="69">
        <v>14</v>
      </c>
      <c r="D17" s="69">
        <v>7</v>
      </c>
      <c r="E17" s="69">
        <v>0</v>
      </c>
      <c r="F17" s="69">
        <v>7</v>
      </c>
      <c r="G17" s="69">
        <v>43</v>
      </c>
      <c r="H17" s="69">
        <v>41</v>
      </c>
      <c r="I17" s="69">
        <v>21</v>
      </c>
      <c r="J17" s="69">
        <v>2</v>
      </c>
      <c r="K17" s="23"/>
      <c r="L17" s="8"/>
    </row>
    <row r="18" spans="1:12" s="17" customFormat="1" ht="26.25" customHeight="1">
      <c r="A18" s="68">
        <v>6</v>
      </c>
      <c r="B18" s="42" t="s">
        <v>104</v>
      </c>
      <c r="C18" s="69">
        <v>14</v>
      </c>
      <c r="D18" s="69">
        <v>3</v>
      </c>
      <c r="E18" s="69">
        <v>1</v>
      </c>
      <c r="F18" s="69">
        <v>10</v>
      </c>
      <c r="G18" s="69">
        <v>22</v>
      </c>
      <c r="H18" s="69">
        <v>97</v>
      </c>
      <c r="I18" s="69">
        <v>10</v>
      </c>
      <c r="J18" s="69">
        <v>-75</v>
      </c>
      <c r="K18" s="23"/>
      <c r="L18" s="8"/>
    </row>
    <row r="19" spans="1:12" s="17" customFormat="1" ht="26.25" customHeight="1">
      <c r="A19" s="68">
        <v>7</v>
      </c>
      <c r="B19" s="42" t="s">
        <v>107</v>
      </c>
      <c r="C19" s="69">
        <v>14</v>
      </c>
      <c r="D19" s="69">
        <v>2</v>
      </c>
      <c r="E19" s="69">
        <v>1</v>
      </c>
      <c r="F19" s="69">
        <v>11</v>
      </c>
      <c r="G19" s="69">
        <v>22</v>
      </c>
      <c r="H19" s="69">
        <v>72</v>
      </c>
      <c r="I19" s="69">
        <v>7</v>
      </c>
      <c r="J19" s="69">
        <v>-50</v>
      </c>
      <c r="K19" s="23"/>
      <c r="L19" s="8"/>
    </row>
    <row r="20" spans="1:12" s="36" customFormat="1" ht="26.25" customHeight="1">
      <c r="A20" s="68">
        <v>8</v>
      </c>
      <c r="B20" s="42" t="s">
        <v>182</v>
      </c>
      <c r="C20" s="69">
        <v>14</v>
      </c>
      <c r="D20" s="69">
        <v>0</v>
      </c>
      <c r="E20" s="69">
        <v>0</v>
      </c>
      <c r="F20" s="69">
        <v>14</v>
      </c>
      <c r="G20" s="69">
        <v>9</v>
      </c>
      <c r="H20" s="69">
        <v>65</v>
      </c>
      <c r="I20" s="69">
        <v>0</v>
      </c>
      <c r="J20" s="69">
        <v>-56</v>
      </c>
      <c r="K20" s="38"/>
      <c r="L20" s="26"/>
    </row>
    <row r="21" spans="1:12" s="3" customFormat="1" ht="15.7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24"/>
      <c r="L21" s="10"/>
    </row>
    <row r="22" spans="1:12" s="3" customFormat="1" ht="15.75" customHeight="1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24"/>
      <c r="L22" s="10"/>
    </row>
    <row r="23" spans="1:12" s="3" customFormat="1" ht="15.75" customHeight="1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24"/>
      <c r="L23" s="10"/>
    </row>
    <row r="24" spans="1:12" s="3" customFormat="1" ht="15.75" customHeight="1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24"/>
      <c r="L24" s="10"/>
    </row>
    <row r="25" spans="1:12" s="3" customFormat="1" ht="15.75" customHeight="1" thickBot="1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24"/>
      <c r="L25" s="10"/>
    </row>
    <row r="26" spans="1:12" s="2" customFormat="1" ht="18.75" customHeight="1" thickBot="1">
      <c r="A26" s="149" t="s">
        <v>12</v>
      </c>
      <c r="B26" s="150"/>
      <c r="C26" s="150"/>
      <c r="D26" s="150"/>
      <c r="E26" s="150"/>
      <c r="F26" s="150"/>
      <c r="G26" s="150"/>
      <c r="H26" s="150"/>
      <c r="I26" s="150"/>
      <c r="J26" s="151"/>
      <c r="K26" s="7"/>
      <c r="L26" s="7"/>
    </row>
    <row r="27" spans="1:12" s="2" customFormat="1" ht="18.75" customHeight="1">
      <c r="A27" s="152" t="s">
        <v>13</v>
      </c>
      <c r="B27" s="152"/>
      <c r="C27" s="152"/>
      <c r="D27" s="152"/>
      <c r="E27" s="152"/>
      <c r="F27" s="152"/>
      <c r="G27" s="152"/>
      <c r="H27" s="152"/>
      <c r="I27" s="152"/>
      <c r="J27" s="166"/>
      <c r="K27" s="20"/>
      <c r="L27" s="7"/>
    </row>
    <row r="28" spans="1:12" s="6" customFormat="1" ht="12.75">
      <c r="A28" s="15" t="s">
        <v>14</v>
      </c>
      <c r="B28" s="15" t="s">
        <v>15</v>
      </c>
      <c r="C28" s="15" t="s">
        <v>16</v>
      </c>
      <c r="D28" s="15" t="s">
        <v>17</v>
      </c>
      <c r="E28" s="146" t="s">
        <v>18</v>
      </c>
      <c r="F28" s="146"/>
      <c r="G28" s="146" t="s">
        <v>19</v>
      </c>
      <c r="H28" s="146"/>
      <c r="I28" s="146" t="s">
        <v>20</v>
      </c>
      <c r="J28" s="163"/>
      <c r="K28" s="20"/>
      <c r="L28" s="7"/>
    </row>
    <row r="29" spans="1:12" s="2" customFormat="1" ht="18.75" customHeight="1">
      <c r="A29" s="18">
        <v>45172</v>
      </c>
      <c r="B29" s="19" t="s">
        <v>146</v>
      </c>
      <c r="C29" s="18" t="s">
        <v>162</v>
      </c>
      <c r="D29" s="19" t="s">
        <v>137</v>
      </c>
      <c r="E29" s="144" t="str">
        <f>B117</f>
        <v>NİLÜFER BLD. FUT.KLB.</v>
      </c>
      <c r="F29" s="144"/>
      <c r="G29" s="144" t="str">
        <f>B116</f>
        <v>AHMET PAŞA SPOR</v>
      </c>
      <c r="H29" s="144"/>
      <c r="I29" s="19">
        <v>4</v>
      </c>
      <c r="J29" s="25">
        <v>2</v>
      </c>
      <c r="K29" s="20"/>
      <c r="L29" s="7"/>
    </row>
    <row r="30" spans="1:12" s="2" customFormat="1" ht="18.75" customHeight="1">
      <c r="A30" s="18">
        <v>45172</v>
      </c>
      <c r="B30" s="19" t="s">
        <v>140</v>
      </c>
      <c r="C30" s="19" t="s">
        <v>162</v>
      </c>
      <c r="D30" s="19" t="s">
        <v>137</v>
      </c>
      <c r="E30" s="144" t="str">
        <f>B118</f>
        <v>GÜLBAHÇESPOR</v>
      </c>
      <c r="F30" s="144"/>
      <c r="G30" s="144" t="str">
        <f>B115</f>
        <v>SOĞUKKUYU SPOR</v>
      </c>
      <c r="H30" s="144"/>
      <c r="I30" s="19">
        <v>4</v>
      </c>
      <c r="J30" s="25">
        <v>2</v>
      </c>
      <c r="K30" s="20"/>
      <c r="L30" s="7"/>
    </row>
    <row r="31" spans="1:12" s="2" customFormat="1" ht="18.75" customHeight="1">
      <c r="A31" s="18">
        <v>45172</v>
      </c>
      <c r="B31" s="19" t="s">
        <v>147</v>
      </c>
      <c r="C31" s="19" t="s">
        <v>162</v>
      </c>
      <c r="D31" s="19" t="s">
        <v>137</v>
      </c>
      <c r="E31" s="144" t="str">
        <f>B119</f>
        <v>SELİM SPOR</v>
      </c>
      <c r="F31" s="144"/>
      <c r="G31" s="144" t="str">
        <f>B121</f>
        <v>OSMANGAZİ 19 MAYIS </v>
      </c>
      <c r="H31" s="144"/>
      <c r="I31" s="19">
        <v>0</v>
      </c>
      <c r="J31" s="25">
        <v>15</v>
      </c>
      <c r="K31" s="20"/>
      <c r="L31" s="7"/>
    </row>
    <row r="32" spans="1:12" s="2" customFormat="1" ht="18.75" customHeight="1">
      <c r="A32" s="18">
        <v>45172</v>
      </c>
      <c r="B32" s="19" t="s">
        <v>138</v>
      </c>
      <c r="C32" s="19" t="s">
        <v>162</v>
      </c>
      <c r="D32" s="19" t="s">
        <v>137</v>
      </c>
      <c r="E32" s="139" t="str">
        <f>B120</f>
        <v>BAŞARAN KUŞTEPE</v>
      </c>
      <c r="F32" s="140"/>
      <c r="G32" s="139" t="str">
        <f>B122</f>
        <v>AKPINAR İD.YURDU</v>
      </c>
      <c r="H32" s="140"/>
      <c r="I32" s="19">
        <v>1</v>
      </c>
      <c r="J32" s="25">
        <v>4</v>
      </c>
      <c r="K32" s="20"/>
      <c r="L32" s="7"/>
    </row>
    <row r="33" spans="1:12" s="2" customFormat="1" ht="18.75" customHeight="1">
      <c r="A33" s="145" t="s">
        <v>21</v>
      </c>
      <c r="B33" s="145"/>
      <c r="C33" s="145"/>
      <c r="D33" s="145"/>
      <c r="E33" s="145"/>
      <c r="F33" s="145"/>
      <c r="G33" s="145"/>
      <c r="H33" s="145"/>
      <c r="I33" s="145"/>
      <c r="J33" s="162"/>
      <c r="K33" s="20"/>
      <c r="L33" s="7"/>
    </row>
    <row r="34" spans="1:12" s="6" customFormat="1" ht="12.75">
      <c r="A34" s="15" t="s">
        <v>14</v>
      </c>
      <c r="B34" s="15" t="s">
        <v>15</v>
      </c>
      <c r="C34" s="15" t="s">
        <v>16</v>
      </c>
      <c r="D34" s="15" t="s">
        <v>17</v>
      </c>
      <c r="E34" s="146" t="s">
        <v>18</v>
      </c>
      <c r="F34" s="146"/>
      <c r="G34" s="146" t="s">
        <v>19</v>
      </c>
      <c r="H34" s="146"/>
      <c r="I34" s="146" t="s">
        <v>20</v>
      </c>
      <c r="J34" s="163"/>
      <c r="K34" s="20"/>
      <c r="L34" s="7"/>
    </row>
    <row r="35" spans="1:12" s="2" customFormat="1" ht="18.75" customHeight="1">
      <c r="A35" s="18">
        <v>45174</v>
      </c>
      <c r="B35" s="19" t="s">
        <v>143</v>
      </c>
      <c r="C35" s="18" t="s">
        <v>160</v>
      </c>
      <c r="D35" s="19" t="s">
        <v>137</v>
      </c>
      <c r="E35" s="144" t="str">
        <f>B115</f>
        <v>SOĞUKKUYU SPOR</v>
      </c>
      <c r="F35" s="144"/>
      <c r="G35" s="144" t="str">
        <f>B119</f>
        <v>SELİM SPOR</v>
      </c>
      <c r="H35" s="144"/>
      <c r="I35" s="19">
        <v>8</v>
      </c>
      <c r="J35" s="25">
        <v>0</v>
      </c>
      <c r="K35" s="20"/>
      <c r="L35" s="7"/>
    </row>
    <row r="36" spans="1:12" s="2" customFormat="1" ht="18.75" customHeight="1">
      <c r="A36" s="18">
        <v>45174</v>
      </c>
      <c r="B36" s="19" t="s">
        <v>163</v>
      </c>
      <c r="C36" s="19" t="s">
        <v>160</v>
      </c>
      <c r="D36" s="19" t="s">
        <v>139</v>
      </c>
      <c r="E36" s="144" t="str">
        <f>B116</f>
        <v>AHMET PAŞA SPOR</v>
      </c>
      <c r="F36" s="144"/>
      <c r="G36" s="144" t="str">
        <f>B118</f>
        <v>GÜLBAHÇESPOR</v>
      </c>
      <c r="H36" s="144"/>
      <c r="I36" s="19">
        <v>3</v>
      </c>
      <c r="J36" s="25">
        <v>1</v>
      </c>
      <c r="K36" s="20"/>
      <c r="L36" s="7"/>
    </row>
    <row r="37" spans="1:12" s="2" customFormat="1" ht="18.75" customHeight="1">
      <c r="A37" s="18">
        <v>45174</v>
      </c>
      <c r="B37" s="19" t="s">
        <v>163</v>
      </c>
      <c r="C37" s="19" t="s">
        <v>160</v>
      </c>
      <c r="D37" s="19" t="s">
        <v>137</v>
      </c>
      <c r="E37" s="144" t="str">
        <f>B121</f>
        <v>OSMANGAZİ 19 MAYIS </v>
      </c>
      <c r="F37" s="144"/>
      <c r="G37" s="144" t="str">
        <f>B120</f>
        <v>BAŞARAN KUŞTEPE</v>
      </c>
      <c r="H37" s="144"/>
      <c r="I37" s="19">
        <v>8</v>
      </c>
      <c r="J37" s="25">
        <v>0</v>
      </c>
      <c r="K37" s="20"/>
      <c r="L37" s="7"/>
    </row>
    <row r="38" spans="1:12" s="2" customFormat="1" ht="18.75" customHeight="1">
      <c r="A38" s="18">
        <v>45174</v>
      </c>
      <c r="B38" s="19" t="s">
        <v>152</v>
      </c>
      <c r="C38" s="19" t="s">
        <v>160</v>
      </c>
      <c r="D38" s="19" t="s">
        <v>139</v>
      </c>
      <c r="E38" s="139" t="str">
        <f>B122</f>
        <v>AKPINAR İD.YURDU</v>
      </c>
      <c r="F38" s="140"/>
      <c r="G38" s="139" t="str">
        <f>B117</f>
        <v>NİLÜFER BLD. FUT.KLB.</v>
      </c>
      <c r="H38" s="140"/>
      <c r="I38" s="19">
        <v>0</v>
      </c>
      <c r="J38" s="25">
        <v>10</v>
      </c>
      <c r="K38" s="20"/>
      <c r="L38" s="7"/>
    </row>
    <row r="39" spans="1:12" s="2" customFormat="1" ht="18.75" customHeight="1">
      <c r="A39" s="145" t="s">
        <v>22</v>
      </c>
      <c r="B39" s="145"/>
      <c r="C39" s="145"/>
      <c r="D39" s="145"/>
      <c r="E39" s="145"/>
      <c r="F39" s="145"/>
      <c r="G39" s="145"/>
      <c r="H39" s="145"/>
      <c r="I39" s="145"/>
      <c r="J39" s="162"/>
      <c r="K39" s="20"/>
      <c r="L39" s="7"/>
    </row>
    <row r="40" spans="1:12" s="6" customFormat="1" ht="12.75">
      <c r="A40" s="15" t="s">
        <v>14</v>
      </c>
      <c r="B40" s="15" t="s">
        <v>15</v>
      </c>
      <c r="C40" s="15" t="s">
        <v>16</v>
      </c>
      <c r="D40" s="15" t="s">
        <v>17</v>
      </c>
      <c r="E40" s="146" t="s">
        <v>18</v>
      </c>
      <c r="F40" s="146"/>
      <c r="G40" s="146" t="s">
        <v>19</v>
      </c>
      <c r="H40" s="146"/>
      <c r="I40" s="146" t="s">
        <v>20</v>
      </c>
      <c r="J40" s="163"/>
      <c r="K40" s="20"/>
      <c r="L40" s="7"/>
    </row>
    <row r="41" spans="1:12" s="2" customFormat="1" ht="18.75" customHeight="1">
      <c r="A41" s="18">
        <v>45178</v>
      </c>
      <c r="B41" s="19" t="s">
        <v>140</v>
      </c>
      <c r="C41" s="18" t="s">
        <v>136</v>
      </c>
      <c r="D41" s="19" t="s">
        <v>137</v>
      </c>
      <c r="E41" s="144" t="str">
        <f>B118</f>
        <v>GÜLBAHÇESPOR</v>
      </c>
      <c r="F41" s="144"/>
      <c r="G41" s="144" t="str">
        <f>B117</f>
        <v>NİLÜFER BLD. FUT.KLB.</v>
      </c>
      <c r="H41" s="144"/>
      <c r="I41" s="19">
        <v>1</v>
      </c>
      <c r="J41" s="25">
        <v>6</v>
      </c>
      <c r="K41" s="20"/>
      <c r="L41" s="7"/>
    </row>
    <row r="42" spans="1:12" s="2" customFormat="1" ht="18.75" customHeight="1">
      <c r="A42" s="18">
        <v>45178</v>
      </c>
      <c r="B42" s="19" t="s">
        <v>147</v>
      </c>
      <c r="C42" s="19" t="s">
        <v>136</v>
      </c>
      <c r="D42" s="19" t="s">
        <v>137</v>
      </c>
      <c r="E42" s="144" t="str">
        <f>B119</f>
        <v>SELİM SPOR</v>
      </c>
      <c r="F42" s="144"/>
      <c r="G42" s="144" t="str">
        <f>B116</f>
        <v>AHMET PAŞA SPOR</v>
      </c>
      <c r="H42" s="144"/>
      <c r="I42" s="19">
        <v>3</v>
      </c>
      <c r="J42" s="25">
        <v>20</v>
      </c>
      <c r="K42" s="20"/>
      <c r="L42" s="7"/>
    </row>
    <row r="43" spans="1:12" s="2" customFormat="1" ht="18.75" customHeight="1">
      <c r="A43" s="18">
        <v>45178</v>
      </c>
      <c r="B43" s="19" t="s">
        <v>138</v>
      </c>
      <c r="C43" s="19" t="s">
        <v>136</v>
      </c>
      <c r="D43" s="19" t="s">
        <v>137</v>
      </c>
      <c r="E43" s="144" t="str">
        <f>B120</f>
        <v>BAŞARAN KUŞTEPE</v>
      </c>
      <c r="F43" s="144"/>
      <c r="G43" s="144" t="str">
        <f>B115</f>
        <v>SOĞUKKUYU SPOR</v>
      </c>
      <c r="H43" s="144"/>
      <c r="I43" s="19">
        <v>1</v>
      </c>
      <c r="J43" s="25">
        <v>5</v>
      </c>
      <c r="K43" s="20"/>
      <c r="L43" s="7"/>
    </row>
    <row r="44" spans="1:12" s="2" customFormat="1" ht="18.75" customHeight="1">
      <c r="A44" s="18">
        <v>45178</v>
      </c>
      <c r="B44" s="19" t="s">
        <v>163</v>
      </c>
      <c r="C44" s="19" t="s">
        <v>136</v>
      </c>
      <c r="D44" s="19" t="s">
        <v>137</v>
      </c>
      <c r="E44" s="139" t="str">
        <f>B121</f>
        <v>OSMANGAZİ 19 MAYIS </v>
      </c>
      <c r="F44" s="140"/>
      <c r="G44" s="139" t="str">
        <f>B122</f>
        <v>AKPINAR İD.YURDU</v>
      </c>
      <c r="H44" s="140"/>
      <c r="I44" s="19">
        <v>9</v>
      </c>
      <c r="J44" s="25">
        <v>0</v>
      </c>
      <c r="K44" s="20"/>
      <c r="L44" s="7"/>
    </row>
    <row r="45" spans="1:12" s="2" customFormat="1" ht="18.75" customHeight="1">
      <c r="A45" s="145" t="s">
        <v>24</v>
      </c>
      <c r="B45" s="145"/>
      <c r="C45" s="145"/>
      <c r="D45" s="145"/>
      <c r="E45" s="145"/>
      <c r="F45" s="145"/>
      <c r="G45" s="145"/>
      <c r="H45" s="145"/>
      <c r="I45" s="145"/>
      <c r="J45" s="162"/>
      <c r="K45" s="20"/>
      <c r="L45" s="7"/>
    </row>
    <row r="46" spans="1:12" s="6" customFormat="1" ht="12.75">
      <c r="A46" s="15" t="s">
        <v>14</v>
      </c>
      <c r="B46" s="15" t="s">
        <v>15</v>
      </c>
      <c r="C46" s="15" t="s">
        <v>16</v>
      </c>
      <c r="D46" s="15" t="s">
        <v>17</v>
      </c>
      <c r="E46" s="146" t="s">
        <v>18</v>
      </c>
      <c r="F46" s="146"/>
      <c r="G46" s="146" t="s">
        <v>19</v>
      </c>
      <c r="H46" s="146"/>
      <c r="I46" s="146" t="s">
        <v>20</v>
      </c>
      <c r="J46" s="163"/>
      <c r="K46" s="20"/>
      <c r="L46" s="7"/>
    </row>
    <row r="47" spans="1:12" s="2" customFormat="1" ht="18.75" customHeight="1">
      <c r="A47" s="18">
        <v>45184</v>
      </c>
      <c r="B47" s="19" t="s">
        <v>143</v>
      </c>
      <c r="C47" s="18" t="s">
        <v>181</v>
      </c>
      <c r="D47" s="19" t="s">
        <v>137</v>
      </c>
      <c r="E47" s="144" t="str">
        <f>B115</f>
        <v>SOĞUKKUYU SPOR</v>
      </c>
      <c r="F47" s="144"/>
      <c r="G47" s="144" t="str">
        <f>B121</f>
        <v>OSMANGAZİ 19 MAYIS </v>
      </c>
      <c r="H47" s="144"/>
      <c r="I47" s="19">
        <v>1</v>
      </c>
      <c r="J47" s="25">
        <v>4</v>
      </c>
      <c r="K47" s="20"/>
      <c r="L47" s="7"/>
    </row>
    <row r="48" spans="1:12" s="2" customFormat="1" ht="18.75" customHeight="1">
      <c r="A48" s="18">
        <v>45184</v>
      </c>
      <c r="B48" s="19" t="s">
        <v>147</v>
      </c>
      <c r="C48" s="19" t="s">
        <v>181</v>
      </c>
      <c r="D48" s="19" t="s">
        <v>137</v>
      </c>
      <c r="E48" s="144" t="str">
        <f>B116</f>
        <v>AHMET PAŞA SPOR</v>
      </c>
      <c r="F48" s="144"/>
      <c r="G48" s="144" t="str">
        <f>B120</f>
        <v>BAŞARAN KUŞTEPE</v>
      </c>
      <c r="H48" s="144"/>
      <c r="I48" s="19">
        <v>6</v>
      </c>
      <c r="J48" s="25">
        <v>0</v>
      </c>
      <c r="K48" s="20"/>
      <c r="L48" s="7"/>
    </row>
    <row r="49" spans="1:12" s="2" customFormat="1" ht="18.75" customHeight="1">
      <c r="A49" s="18">
        <v>45184</v>
      </c>
      <c r="B49" s="19" t="s">
        <v>143</v>
      </c>
      <c r="C49" s="19" t="s">
        <v>181</v>
      </c>
      <c r="D49" s="19" t="s">
        <v>139</v>
      </c>
      <c r="E49" s="144" t="str">
        <f>B117</f>
        <v>NİLÜFER BLD. FUT.KLB.</v>
      </c>
      <c r="F49" s="144"/>
      <c r="G49" s="144" t="str">
        <f>B119</f>
        <v>SELİM SPOR</v>
      </c>
      <c r="H49" s="144"/>
      <c r="I49" s="19">
        <v>6</v>
      </c>
      <c r="J49" s="25">
        <v>0</v>
      </c>
      <c r="K49" s="20"/>
      <c r="L49" s="7"/>
    </row>
    <row r="50" spans="1:12" s="2" customFormat="1" ht="18.75" customHeight="1">
      <c r="A50" s="18">
        <v>45184</v>
      </c>
      <c r="B50" s="19" t="s">
        <v>152</v>
      </c>
      <c r="C50" s="19" t="s">
        <v>181</v>
      </c>
      <c r="D50" s="19" t="s">
        <v>139</v>
      </c>
      <c r="E50" s="139" t="str">
        <f>B122</f>
        <v>AKPINAR İD.YURDU</v>
      </c>
      <c r="F50" s="140"/>
      <c r="G50" s="139" t="str">
        <f>B118</f>
        <v>GÜLBAHÇESPOR</v>
      </c>
      <c r="H50" s="140"/>
      <c r="I50" s="19">
        <v>4</v>
      </c>
      <c r="J50" s="25">
        <v>7</v>
      </c>
      <c r="K50" s="20"/>
      <c r="L50" s="7"/>
    </row>
    <row r="51" spans="1:12" s="2" customFormat="1" ht="18.75" customHeight="1">
      <c r="A51" s="145" t="s">
        <v>25</v>
      </c>
      <c r="B51" s="145"/>
      <c r="C51" s="145"/>
      <c r="D51" s="145"/>
      <c r="E51" s="145"/>
      <c r="F51" s="145"/>
      <c r="G51" s="145"/>
      <c r="H51" s="145"/>
      <c r="I51" s="145"/>
      <c r="J51" s="162"/>
      <c r="K51" s="20"/>
      <c r="L51" s="7"/>
    </row>
    <row r="52" spans="1:12" s="6" customFormat="1" ht="12.75">
      <c r="A52" s="15" t="s">
        <v>14</v>
      </c>
      <c r="B52" s="15" t="s">
        <v>15</v>
      </c>
      <c r="C52" s="15" t="s">
        <v>16</v>
      </c>
      <c r="D52" s="15" t="s">
        <v>17</v>
      </c>
      <c r="E52" s="146" t="s">
        <v>18</v>
      </c>
      <c r="F52" s="146"/>
      <c r="G52" s="146" t="s">
        <v>19</v>
      </c>
      <c r="H52" s="146"/>
      <c r="I52" s="146" t="s">
        <v>20</v>
      </c>
      <c r="J52" s="163"/>
      <c r="K52" s="20"/>
      <c r="L52" s="7"/>
    </row>
    <row r="53" spans="1:12" s="2" customFormat="1" ht="18.75" customHeight="1">
      <c r="A53" s="18">
        <v>45186</v>
      </c>
      <c r="B53" s="19" t="s">
        <v>138</v>
      </c>
      <c r="C53" s="18" t="s">
        <v>162</v>
      </c>
      <c r="D53" s="19" t="s">
        <v>139</v>
      </c>
      <c r="E53" s="144" t="str">
        <f>B119</f>
        <v>SELİM SPOR</v>
      </c>
      <c r="F53" s="144"/>
      <c r="G53" s="144" t="str">
        <f>B118</f>
        <v>GÜLBAHÇESPOR</v>
      </c>
      <c r="H53" s="144"/>
      <c r="I53" s="19">
        <v>1</v>
      </c>
      <c r="J53" s="25">
        <v>7</v>
      </c>
      <c r="K53" s="20"/>
      <c r="L53" s="7"/>
    </row>
    <row r="54" spans="1:12" s="2" customFormat="1" ht="18.75" customHeight="1">
      <c r="A54" s="18">
        <v>45186</v>
      </c>
      <c r="B54" s="19" t="s">
        <v>140</v>
      </c>
      <c r="C54" s="18" t="s">
        <v>162</v>
      </c>
      <c r="D54" s="19" t="s">
        <v>164</v>
      </c>
      <c r="E54" s="144" t="str">
        <f>B120</f>
        <v>BAŞARAN KUŞTEPE</v>
      </c>
      <c r="F54" s="144"/>
      <c r="G54" s="144" t="str">
        <f>B117</f>
        <v>NİLÜFER BLD. FUT.KLB.</v>
      </c>
      <c r="H54" s="144"/>
      <c r="I54" s="19">
        <v>2</v>
      </c>
      <c r="J54" s="25">
        <v>6</v>
      </c>
      <c r="K54" s="20"/>
      <c r="L54" s="7"/>
    </row>
    <row r="55" spans="1:12" s="2" customFormat="1" ht="18.75" customHeight="1">
      <c r="A55" s="18">
        <v>45186</v>
      </c>
      <c r="B55" s="19" t="s">
        <v>163</v>
      </c>
      <c r="C55" s="18" t="s">
        <v>162</v>
      </c>
      <c r="D55" s="19" t="s">
        <v>137</v>
      </c>
      <c r="E55" s="144" t="str">
        <f>B121</f>
        <v>OSMANGAZİ 19 MAYIS </v>
      </c>
      <c r="F55" s="144"/>
      <c r="G55" s="144" t="str">
        <f>B116</f>
        <v>AHMET PAŞA SPOR</v>
      </c>
      <c r="H55" s="144"/>
      <c r="I55" s="19">
        <v>2</v>
      </c>
      <c r="J55" s="25">
        <v>1</v>
      </c>
      <c r="K55" s="20"/>
      <c r="L55" s="7"/>
    </row>
    <row r="56" spans="1:12" s="2" customFormat="1" ht="18.75" customHeight="1">
      <c r="A56" s="18">
        <v>45186</v>
      </c>
      <c r="B56" s="19" t="s">
        <v>152</v>
      </c>
      <c r="C56" s="18" t="s">
        <v>162</v>
      </c>
      <c r="D56" s="19" t="s">
        <v>137</v>
      </c>
      <c r="E56" s="139" t="str">
        <f>B122</f>
        <v>AKPINAR İD.YURDU</v>
      </c>
      <c r="F56" s="140"/>
      <c r="G56" s="139" t="str">
        <f>B115</f>
        <v>SOĞUKKUYU SPOR</v>
      </c>
      <c r="H56" s="140"/>
      <c r="I56" s="19">
        <v>2</v>
      </c>
      <c r="J56" s="25">
        <v>5</v>
      </c>
      <c r="K56" s="20"/>
      <c r="L56" s="7"/>
    </row>
    <row r="57" spans="1:12" s="2" customFormat="1" ht="18.75" customHeight="1">
      <c r="A57" s="145" t="s">
        <v>29</v>
      </c>
      <c r="B57" s="145"/>
      <c r="C57" s="145"/>
      <c r="D57" s="145"/>
      <c r="E57" s="145"/>
      <c r="F57" s="145"/>
      <c r="G57" s="145"/>
      <c r="H57" s="145"/>
      <c r="I57" s="145"/>
      <c r="J57" s="162"/>
      <c r="K57" s="20"/>
      <c r="L57" s="7"/>
    </row>
    <row r="58" spans="1:12" s="6" customFormat="1" ht="12.75">
      <c r="A58" s="15" t="s">
        <v>14</v>
      </c>
      <c r="B58" s="15" t="s">
        <v>15</v>
      </c>
      <c r="C58" s="15" t="s">
        <v>16</v>
      </c>
      <c r="D58" s="15" t="s">
        <v>17</v>
      </c>
      <c r="E58" s="146" t="s">
        <v>18</v>
      </c>
      <c r="F58" s="146"/>
      <c r="G58" s="146" t="s">
        <v>19</v>
      </c>
      <c r="H58" s="146"/>
      <c r="I58" s="146" t="s">
        <v>20</v>
      </c>
      <c r="J58" s="163"/>
      <c r="K58" s="20"/>
      <c r="L58" s="7"/>
    </row>
    <row r="59" spans="1:12" s="2" customFormat="1" ht="18.75" customHeight="1">
      <c r="A59" s="18">
        <v>45190</v>
      </c>
      <c r="B59" s="19" t="s">
        <v>147</v>
      </c>
      <c r="C59" s="18" t="s">
        <v>178</v>
      </c>
      <c r="D59" s="19" t="s">
        <v>139</v>
      </c>
      <c r="E59" s="144" t="str">
        <f>B116</f>
        <v>AHMET PAŞA SPOR</v>
      </c>
      <c r="F59" s="144"/>
      <c r="G59" s="144" t="str">
        <f>B115</f>
        <v>SOĞUKKUYU SPOR</v>
      </c>
      <c r="H59" s="144"/>
      <c r="I59" s="19">
        <v>4</v>
      </c>
      <c r="J59" s="25">
        <v>2</v>
      </c>
      <c r="K59" s="20"/>
      <c r="L59" s="7"/>
    </row>
    <row r="60" spans="1:12" s="2" customFormat="1" ht="18.75" customHeight="1">
      <c r="A60" s="18">
        <v>45190</v>
      </c>
      <c r="B60" s="19" t="s">
        <v>146</v>
      </c>
      <c r="C60" s="19" t="s">
        <v>178</v>
      </c>
      <c r="D60" s="19" t="s">
        <v>137</v>
      </c>
      <c r="E60" s="144" t="str">
        <f>B117</f>
        <v>NİLÜFER BLD. FUT.KLB.</v>
      </c>
      <c r="F60" s="144"/>
      <c r="G60" s="144" t="str">
        <f>B121</f>
        <v>OSMANGAZİ 19 MAYIS </v>
      </c>
      <c r="H60" s="144"/>
      <c r="I60" s="19">
        <v>2</v>
      </c>
      <c r="J60" s="25">
        <v>0</v>
      </c>
      <c r="K60" s="20"/>
      <c r="L60" s="7"/>
    </row>
    <row r="61" spans="1:12" s="2" customFormat="1" ht="18.75" customHeight="1">
      <c r="A61" s="18">
        <v>45190</v>
      </c>
      <c r="B61" s="19" t="s">
        <v>147</v>
      </c>
      <c r="C61" s="19" t="s">
        <v>178</v>
      </c>
      <c r="D61" s="19" t="s">
        <v>137</v>
      </c>
      <c r="E61" s="144" t="str">
        <f>B118</f>
        <v>GÜLBAHÇESPOR</v>
      </c>
      <c r="F61" s="144"/>
      <c r="G61" s="144" t="str">
        <f>B120</f>
        <v>BAŞARAN KUŞTEPE</v>
      </c>
      <c r="H61" s="144"/>
      <c r="I61" s="19">
        <v>5</v>
      </c>
      <c r="J61" s="25">
        <v>1</v>
      </c>
      <c r="K61" s="20"/>
      <c r="L61" s="7"/>
    </row>
    <row r="62" spans="1:12" s="2" customFormat="1" ht="18.75" customHeight="1">
      <c r="A62" s="18">
        <v>45190</v>
      </c>
      <c r="B62" s="19" t="s">
        <v>140</v>
      </c>
      <c r="C62" s="19" t="s">
        <v>178</v>
      </c>
      <c r="D62" s="19" t="s">
        <v>139</v>
      </c>
      <c r="E62" s="139" t="str">
        <f>B119</f>
        <v>SELİM SPOR</v>
      </c>
      <c r="F62" s="140"/>
      <c r="G62" s="139" t="str">
        <f>B122</f>
        <v>AKPINAR İD.YURDU</v>
      </c>
      <c r="H62" s="140"/>
      <c r="I62" s="19">
        <v>3</v>
      </c>
      <c r="J62" s="25">
        <v>3</v>
      </c>
      <c r="K62" s="20"/>
      <c r="L62" s="7"/>
    </row>
    <row r="63" spans="1:12" s="2" customFormat="1" ht="18.75" customHeight="1">
      <c r="A63" s="145" t="s">
        <v>30</v>
      </c>
      <c r="B63" s="145"/>
      <c r="C63" s="145"/>
      <c r="D63" s="145"/>
      <c r="E63" s="145"/>
      <c r="F63" s="145"/>
      <c r="G63" s="145"/>
      <c r="H63" s="145"/>
      <c r="I63" s="145"/>
      <c r="J63" s="162"/>
      <c r="K63" s="20"/>
      <c r="L63" s="7"/>
    </row>
    <row r="64" spans="1:12" s="6" customFormat="1" ht="12.75">
      <c r="A64" s="15" t="s">
        <v>14</v>
      </c>
      <c r="B64" s="15" t="s">
        <v>15</v>
      </c>
      <c r="C64" s="15" t="s">
        <v>16</v>
      </c>
      <c r="D64" s="15" t="s">
        <v>17</v>
      </c>
      <c r="E64" s="146" t="s">
        <v>18</v>
      </c>
      <c r="F64" s="146"/>
      <c r="G64" s="146" t="s">
        <v>19</v>
      </c>
      <c r="H64" s="146"/>
      <c r="I64" s="146" t="s">
        <v>20</v>
      </c>
      <c r="J64" s="163"/>
      <c r="K64" s="20"/>
      <c r="L64" s="7"/>
    </row>
    <row r="65" spans="1:12" s="2" customFormat="1" ht="18.75" customHeight="1">
      <c r="A65" s="18">
        <v>45193</v>
      </c>
      <c r="B65" s="19" t="s">
        <v>143</v>
      </c>
      <c r="C65" s="18" t="s">
        <v>162</v>
      </c>
      <c r="D65" s="19" t="s">
        <v>173</v>
      </c>
      <c r="E65" s="144" t="str">
        <f>B115</f>
        <v>SOĞUKKUYU SPOR</v>
      </c>
      <c r="F65" s="144"/>
      <c r="G65" s="144" t="str">
        <f>B117</f>
        <v>NİLÜFER BLD. FUT.KLB.</v>
      </c>
      <c r="H65" s="144"/>
      <c r="I65" s="19">
        <v>1</v>
      </c>
      <c r="J65" s="25">
        <v>9</v>
      </c>
      <c r="K65" s="20"/>
      <c r="L65" s="7"/>
    </row>
    <row r="66" spans="1:12" s="2" customFormat="1" ht="18.75" customHeight="1">
      <c r="A66" s="18">
        <v>45193</v>
      </c>
      <c r="B66" s="19" t="s">
        <v>140</v>
      </c>
      <c r="C66" s="18" t="s">
        <v>162</v>
      </c>
      <c r="D66" s="124" t="s">
        <v>205</v>
      </c>
      <c r="E66" s="144" t="str">
        <f>B120</f>
        <v>BAŞARAN KUŞTEPE</v>
      </c>
      <c r="F66" s="144"/>
      <c r="G66" s="144" t="str">
        <f>B119</f>
        <v>SELİM SPOR</v>
      </c>
      <c r="H66" s="144"/>
      <c r="I66" s="19">
        <v>3</v>
      </c>
      <c r="J66" s="25">
        <v>4</v>
      </c>
      <c r="K66" s="20"/>
      <c r="L66" s="7"/>
    </row>
    <row r="67" spans="1:12" s="2" customFormat="1" ht="18.75" customHeight="1">
      <c r="A67" s="18">
        <v>45193</v>
      </c>
      <c r="B67" s="19" t="s">
        <v>163</v>
      </c>
      <c r="C67" s="18" t="s">
        <v>162</v>
      </c>
      <c r="D67" s="124" t="s">
        <v>173</v>
      </c>
      <c r="E67" s="144" t="str">
        <f>B121</f>
        <v>OSMANGAZİ 19 MAYIS </v>
      </c>
      <c r="F67" s="144"/>
      <c r="G67" s="144" t="str">
        <f>B118</f>
        <v>GÜLBAHÇESPOR</v>
      </c>
      <c r="H67" s="144"/>
      <c r="I67" s="19">
        <v>3</v>
      </c>
      <c r="J67" s="25">
        <v>3</v>
      </c>
      <c r="K67" s="20"/>
      <c r="L67" s="7"/>
    </row>
    <row r="68" spans="1:12" s="2" customFormat="1" ht="18.75" customHeight="1">
      <c r="A68" s="18">
        <v>45193</v>
      </c>
      <c r="B68" s="19" t="s">
        <v>152</v>
      </c>
      <c r="C68" s="18" t="s">
        <v>162</v>
      </c>
      <c r="D68" s="124" t="s">
        <v>205</v>
      </c>
      <c r="E68" s="139" t="str">
        <f>B122</f>
        <v>AKPINAR İD.YURDU</v>
      </c>
      <c r="F68" s="140"/>
      <c r="G68" s="139" t="str">
        <f>B116</f>
        <v>AHMET PAŞA SPOR</v>
      </c>
      <c r="H68" s="140"/>
      <c r="I68" s="19">
        <v>1</v>
      </c>
      <c r="J68" s="25">
        <v>7</v>
      </c>
      <c r="K68" s="20"/>
      <c r="L68" s="7"/>
    </row>
    <row r="69" spans="1:12" s="2" customFormat="1" ht="18.75" customHeight="1">
      <c r="A69" s="147" t="s">
        <v>23</v>
      </c>
      <c r="B69" s="147"/>
      <c r="C69" s="147"/>
      <c r="D69" s="147"/>
      <c r="E69" s="147"/>
      <c r="F69" s="147"/>
      <c r="G69" s="147"/>
      <c r="H69" s="147"/>
      <c r="I69" s="147"/>
      <c r="J69" s="147"/>
      <c r="K69" s="20"/>
      <c r="L69" s="7"/>
    </row>
    <row r="70" spans="1:12" s="2" customFormat="1" ht="18.75" customHeight="1">
      <c r="A70" s="145" t="s">
        <v>31</v>
      </c>
      <c r="B70" s="145"/>
      <c r="C70" s="145"/>
      <c r="D70" s="145"/>
      <c r="E70" s="145"/>
      <c r="F70" s="145"/>
      <c r="G70" s="145"/>
      <c r="H70" s="145"/>
      <c r="I70" s="145"/>
      <c r="J70" s="162"/>
      <c r="K70" s="20"/>
      <c r="L70" s="7"/>
    </row>
    <row r="71" spans="1:12" s="6" customFormat="1" ht="12.75">
      <c r="A71" s="15" t="s">
        <v>14</v>
      </c>
      <c r="B71" s="15" t="s">
        <v>15</v>
      </c>
      <c r="C71" s="15" t="s">
        <v>16</v>
      </c>
      <c r="D71" s="15" t="s">
        <v>17</v>
      </c>
      <c r="E71" s="146" t="s">
        <v>18</v>
      </c>
      <c r="F71" s="146"/>
      <c r="G71" s="146" t="s">
        <v>19</v>
      </c>
      <c r="H71" s="146"/>
      <c r="I71" s="146" t="s">
        <v>20</v>
      </c>
      <c r="J71" s="163"/>
      <c r="K71" s="20"/>
      <c r="L71" s="7"/>
    </row>
    <row r="72" spans="1:12" s="2" customFormat="1" ht="18.75" customHeight="1">
      <c r="A72" s="18">
        <v>45200</v>
      </c>
      <c r="B72" s="19" t="s">
        <v>154</v>
      </c>
      <c r="C72" s="18" t="s">
        <v>162</v>
      </c>
      <c r="D72" s="19" t="s">
        <v>203</v>
      </c>
      <c r="E72" s="144" t="str">
        <f>B116</f>
        <v>AHMET PAŞA SPOR</v>
      </c>
      <c r="F72" s="144"/>
      <c r="G72" s="144" t="str">
        <f>B117</f>
        <v>NİLÜFER BLD. FUT.KLB.</v>
      </c>
      <c r="H72" s="144"/>
      <c r="I72" s="19">
        <v>2</v>
      </c>
      <c r="J72" s="25">
        <v>1</v>
      </c>
      <c r="K72" s="20"/>
      <c r="L72" s="7"/>
    </row>
    <row r="73" spans="1:12" s="2" customFormat="1" ht="18.75" customHeight="1">
      <c r="A73" s="18">
        <v>45200</v>
      </c>
      <c r="B73" s="19" t="s">
        <v>143</v>
      </c>
      <c r="C73" s="18" t="s">
        <v>162</v>
      </c>
      <c r="D73" s="124" t="s">
        <v>205</v>
      </c>
      <c r="E73" s="144" t="str">
        <f>B115</f>
        <v>SOĞUKKUYU SPOR</v>
      </c>
      <c r="F73" s="144"/>
      <c r="G73" s="144" t="str">
        <f>B118</f>
        <v>GÜLBAHÇESPOR</v>
      </c>
      <c r="H73" s="144"/>
      <c r="I73" s="19">
        <v>2</v>
      </c>
      <c r="J73" s="25">
        <v>5</v>
      </c>
      <c r="K73" s="20"/>
      <c r="L73" s="7"/>
    </row>
    <row r="74" spans="1:12" s="2" customFormat="1" ht="18.75" customHeight="1">
      <c r="A74" s="18">
        <v>45200</v>
      </c>
      <c r="B74" s="19" t="s">
        <v>163</v>
      </c>
      <c r="C74" s="18" t="s">
        <v>162</v>
      </c>
      <c r="D74" s="124" t="s">
        <v>205</v>
      </c>
      <c r="E74" s="144" t="str">
        <f>B121</f>
        <v>OSMANGAZİ 19 MAYIS </v>
      </c>
      <c r="F74" s="144"/>
      <c r="G74" s="144" t="str">
        <f>B119</f>
        <v>SELİM SPOR</v>
      </c>
      <c r="H74" s="144"/>
      <c r="I74" s="19">
        <v>6</v>
      </c>
      <c r="J74" s="25">
        <v>0</v>
      </c>
      <c r="K74" s="20"/>
      <c r="L74" s="7"/>
    </row>
    <row r="75" spans="1:12" s="2" customFormat="1" ht="18.75" customHeight="1">
      <c r="A75" s="18">
        <v>45200</v>
      </c>
      <c r="B75" s="19" t="s">
        <v>152</v>
      </c>
      <c r="C75" s="18" t="s">
        <v>162</v>
      </c>
      <c r="D75" s="124" t="s">
        <v>139</v>
      </c>
      <c r="E75" s="139" t="str">
        <f>B122</f>
        <v>AKPINAR İD.YURDU</v>
      </c>
      <c r="F75" s="140"/>
      <c r="G75" s="139" t="str">
        <f>B120</f>
        <v>BAŞARAN KUŞTEPE</v>
      </c>
      <c r="H75" s="140"/>
      <c r="I75" s="19">
        <v>3</v>
      </c>
      <c r="J75" s="25">
        <v>1</v>
      </c>
      <c r="K75" s="20"/>
      <c r="L75" s="7"/>
    </row>
    <row r="76" spans="1:12" s="2" customFormat="1" ht="18.75" customHeight="1">
      <c r="A76" s="145" t="s">
        <v>32</v>
      </c>
      <c r="B76" s="145"/>
      <c r="C76" s="145"/>
      <c r="D76" s="145"/>
      <c r="E76" s="145"/>
      <c r="F76" s="145"/>
      <c r="G76" s="145"/>
      <c r="H76" s="145"/>
      <c r="I76" s="145"/>
      <c r="J76" s="162"/>
      <c r="K76" s="20"/>
      <c r="L76" s="7"/>
    </row>
    <row r="77" spans="1:12" s="6" customFormat="1" ht="12.75">
      <c r="A77" s="40" t="s">
        <v>14</v>
      </c>
      <c r="B77" s="40" t="s">
        <v>15</v>
      </c>
      <c r="C77" s="40" t="s">
        <v>16</v>
      </c>
      <c r="D77" s="40" t="s">
        <v>17</v>
      </c>
      <c r="E77" s="164" t="s">
        <v>18</v>
      </c>
      <c r="F77" s="164"/>
      <c r="G77" s="164" t="s">
        <v>19</v>
      </c>
      <c r="H77" s="164"/>
      <c r="I77" s="164" t="s">
        <v>20</v>
      </c>
      <c r="J77" s="165"/>
      <c r="K77" s="20"/>
      <c r="L77" s="7"/>
    </row>
    <row r="78" spans="1:12" s="2" customFormat="1" ht="18.75" customHeight="1">
      <c r="A78" s="18">
        <v>45204</v>
      </c>
      <c r="B78" s="19" t="s">
        <v>147</v>
      </c>
      <c r="C78" s="18" t="s">
        <v>178</v>
      </c>
      <c r="D78" s="19" t="s">
        <v>173</v>
      </c>
      <c r="E78" s="144" t="str">
        <f>B119</f>
        <v>SELİM SPOR</v>
      </c>
      <c r="F78" s="144"/>
      <c r="G78" s="144" t="str">
        <f>B115</f>
        <v>SOĞUKKUYU SPOR</v>
      </c>
      <c r="H78" s="144"/>
      <c r="I78" s="19">
        <v>1</v>
      </c>
      <c r="J78" s="25">
        <v>6</v>
      </c>
      <c r="K78" s="20"/>
      <c r="L78" s="7"/>
    </row>
    <row r="79" spans="1:12" s="2" customFormat="1" ht="18.75" customHeight="1">
      <c r="A79" s="18">
        <v>45204</v>
      </c>
      <c r="B79" s="19" t="s">
        <v>140</v>
      </c>
      <c r="C79" s="18" t="s">
        <v>178</v>
      </c>
      <c r="D79" s="19" t="s">
        <v>164</v>
      </c>
      <c r="E79" s="144" t="str">
        <f>B118</f>
        <v>GÜLBAHÇESPOR</v>
      </c>
      <c r="F79" s="144"/>
      <c r="G79" s="144" t="str">
        <f>B116</f>
        <v>AHMET PAŞA SPOR</v>
      </c>
      <c r="H79" s="144"/>
      <c r="I79" s="19">
        <v>4</v>
      </c>
      <c r="J79" s="25">
        <v>1</v>
      </c>
      <c r="K79" s="20"/>
      <c r="L79" s="7"/>
    </row>
    <row r="80" spans="1:12" s="2" customFormat="1" ht="18.75" customHeight="1">
      <c r="A80" s="18">
        <v>45204</v>
      </c>
      <c r="B80" s="19" t="s">
        <v>147</v>
      </c>
      <c r="C80" s="18" t="s">
        <v>178</v>
      </c>
      <c r="D80" s="19" t="s">
        <v>203</v>
      </c>
      <c r="E80" s="144" t="str">
        <f>B120</f>
        <v>BAŞARAN KUŞTEPE</v>
      </c>
      <c r="F80" s="144"/>
      <c r="G80" s="144" t="str">
        <f>B121</f>
        <v>OSMANGAZİ 19 MAYIS </v>
      </c>
      <c r="H80" s="144"/>
      <c r="I80" s="19">
        <v>0</v>
      </c>
      <c r="J80" s="25">
        <v>9</v>
      </c>
      <c r="K80" s="20"/>
      <c r="L80" s="7"/>
    </row>
    <row r="81" spans="1:12" s="2" customFormat="1" ht="18.75" customHeight="1">
      <c r="A81" s="18">
        <v>45204</v>
      </c>
      <c r="B81" s="19" t="s">
        <v>143</v>
      </c>
      <c r="C81" s="18" t="s">
        <v>178</v>
      </c>
      <c r="D81" s="19" t="s">
        <v>173</v>
      </c>
      <c r="E81" s="139" t="str">
        <f>B117</f>
        <v>NİLÜFER BLD. FUT.KLB.</v>
      </c>
      <c r="F81" s="140"/>
      <c r="G81" s="139" t="str">
        <f>B122</f>
        <v>AKPINAR İD.YURDU</v>
      </c>
      <c r="H81" s="140"/>
      <c r="I81" s="19">
        <v>7</v>
      </c>
      <c r="J81" s="25">
        <v>0</v>
      </c>
      <c r="K81" s="20"/>
      <c r="L81" s="7"/>
    </row>
    <row r="82" spans="1:12" s="2" customFormat="1" ht="18.75" customHeight="1">
      <c r="A82" s="145" t="s">
        <v>33</v>
      </c>
      <c r="B82" s="145"/>
      <c r="C82" s="145"/>
      <c r="D82" s="145"/>
      <c r="E82" s="145"/>
      <c r="F82" s="145"/>
      <c r="G82" s="145"/>
      <c r="H82" s="145"/>
      <c r="I82" s="145"/>
      <c r="J82" s="162"/>
      <c r="K82" s="20"/>
      <c r="L82" s="7"/>
    </row>
    <row r="83" spans="1:12" s="6" customFormat="1" ht="12.75">
      <c r="A83" s="15" t="s">
        <v>14</v>
      </c>
      <c r="B83" s="15" t="s">
        <v>15</v>
      </c>
      <c r="C83" s="15" t="s">
        <v>16</v>
      </c>
      <c r="D83" s="15" t="s">
        <v>17</v>
      </c>
      <c r="E83" s="146" t="s">
        <v>18</v>
      </c>
      <c r="F83" s="146"/>
      <c r="G83" s="146" t="s">
        <v>19</v>
      </c>
      <c r="H83" s="146"/>
      <c r="I83" s="146" t="s">
        <v>20</v>
      </c>
      <c r="J83" s="163"/>
      <c r="K83" s="20"/>
      <c r="L83" s="7"/>
    </row>
    <row r="84" spans="1:12" s="2" customFormat="1" ht="18.75" customHeight="1">
      <c r="A84" s="18">
        <v>45206</v>
      </c>
      <c r="B84" s="19" t="s">
        <v>211</v>
      </c>
      <c r="C84" s="18" t="s">
        <v>136</v>
      </c>
      <c r="D84" s="19" t="s">
        <v>173</v>
      </c>
      <c r="E84" s="144" t="str">
        <f>B117</f>
        <v>NİLÜFER BLD. FUT.KLB.</v>
      </c>
      <c r="F84" s="144"/>
      <c r="G84" s="144" t="str">
        <f>B118</f>
        <v>GÜLBAHÇESPOR</v>
      </c>
      <c r="H84" s="144"/>
      <c r="I84" s="19">
        <v>4</v>
      </c>
      <c r="J84" s="25">
        <v>0</v>
      </c>
      <c r="K84" s="20"/>
      <c r="L84" s="7"/>
    </row>
    <row r="85" spans="1:12" s="2" customFormat="1" ht="18.75" customHeight="1">
      <c r="A85" s="18">
        <v>45206</v>
      </c>
      <c r="B85" s="19" t="s">
        <v>140</v>
      </c>
      <c r="C85" s="18" t="s">
        <v>136</v>
      </c>
      <c r="D85" s="124" t="s">
        <v>205</v>
      </c>
      <c r="E85" s="144" t="str">
        <f>B116</f>
        <v>AHMET PAŞA SPOR</v>
      </c>
      <c r="F85" s="144"/>
      <c r="G85" s="144" t="str">
        <f>B119</f>
        <v>SELİM SPOR</v>
      </c>
      <c r="H85" s="144"/>
      <c r="I85" s="19">
        <v>3</v>
      </c>
      <c r="J85" s="25">
        <v>1</v>
      </c>
      <c r="K85" s="20"/>
      <c r="L85" s="7"/>
    </row>
    <row r="86" spans="1:12" s="2" customFormat="1" ht="18.75" customHeight="1">
      <c r="A86" s="18">
        <v>45206</v>
      </c>
      <c r="B86" s="19" t="s">
        <v>211</v>
      </c>
      <c r="C86" s="18" t="s">
        <v>136</v>
      </c>
      <c r="D86" s="124" t="s">
        <v>203</v>
      </c>
      <c r="E86" s="144" t="str">
        <f>B115</f>
        <v>SOĞUKKUYU SPOR</v>
      </c>
      <c r="F86" s="144"/>
      <c r="G86" s="144" t="str">
        <f>B120</f>
        <v>BAŞARAN KUŞTEPE</v>
      </c>
      <c r="H86" s="144"/>
      <c r="I86" s="19">
        <v>3</v>
      </c>
      <c r="J86" s="25">
        <v>0</v>
      </c>
      <c r="K86" s="20"/>
      <c r="L86" s="7"/>
    </row>
    <row r="87" spans="1:12" s="2" customFormat="1" ht="18.75" customHeight="1">
      <c r="A87" s="18">
        <v>45206</v>
      </c>
      <c r="B87" s="19" t="s">
        <v>152</v>
      </c>
      <c r="C87" s="18" t="s">
        <v>136</v>
      </c>
      <c r="D87" s="124" t="s">
        <v>203</v>
      </c>
      <c r="E87" s="139" t="str">
        <f>B122</f>
        <v>AKPINAR İD.YURDU</v>
      </c>
      <c r="F87" s="140"/>
      <c r="G87" s="139" t="str">
        <f>B121</f>
        <v>OSMANGAZİ 19 MAYIS </v>
      </c>
      <c r="H87" s="140"/>
      <c r="I87" s="19">
        <v>1</v>
      </c>
      <c r="J87" s="25">
        <v>7</v>
      </c>
      <c r="K87" s="20"/>
      <c r="L87" s="7"/>
    </row>
    <row r="88" spans="1:12" s="2" customFormat="1" ht="18.75" customHeight="1">
      <c r="A88" s="145" t="s">
        <v>34</v>
      </c>
      <c r="B88" s="145"/>
      <c r="C88" s="145"/>
      <c r="D88" s="145"/>
      <c r="E88" s="145"/>
      <c r="F88" s="145"/>
      <c r="G88" s="145"/>
      <c r="H88" s="145"/>
      <c r="I88" s="145"/>
      <c r="J88" s="162"/>
      <c r="K88" s="20"/>
      <c r="L88" s="7"/>
    </row>
    <row r="89" spans="1:12" s="6" customFormat="1" ht="12.75">
      <c r="A89" s="15" t="s">
        <v>14</v>
      </c>
      <c r="B89" s="15" t="s">
        <v>15</v>
      </c>
      <c r="C89" s="15" t="s">
        <v>16</v>
      </c>
      <c r="D89" s="15" t="s">
        <v>17</v>
      </c>
      <c r="E89" s="146" t="s">
        <v>18</v>
      </c>
      <c r="F89" s="146"/>
      <c r="G89" s="146" t="s">
        <v>19</v>
      </c>
      <c r="H89" s="146"/>
      <c r="I89" s="146" t="s">
        <v>20</v>
      </c>
      <c r="J89" s="163"/>
      <c r="K89" s="20"/>
      <c r="L89" s="7"/>
    </row>
    <row r="90" spans="1:12" s="2" customFormat="1" ht="18.75" customHeight="1">
      <c r="A90" s="18">
        <v>45208</v>
      </c>
      <c r="B90" s="19" t="s">
        <v>163</v>
      </c>
      <c r="C90" s="18" t="s">
        <v>212</v>
      </c>
      <c r="D90" s="19" t="s">
        <v>203</v>
      </c>
      <c r="E90" s="144" t="str">
        <f>B121</f>
        <v>OSMANGAZİ 19 MAYIS </v>
      </c>
      <c r="F90" s="144"/>
      <c r="G90" s="144" t="str">
        <f>B115</f>
        <v>SOĞUKKUYU SPOR</v>
      </c>
      <c r="H90" s="144"/>
      <c r="I90" s="19">
        <v>7</v>
      </c>
      <c r="J90" s="25">
        <v>1</v>
      </c>
      <c r="K90" s="20"/>
      <c r="L90" s="7"/>
    </row>
    <row r="91" spans="1:12" s="2" customFormat="1" ht="18.75" customHeight="1">
      <c r="A91" s="18">
        <v>45208</v>
      </c>
      <c r="B91" s="19" t="s">
        <v>147</v>
      </c>
      <c r="C91" s="18" t="s">
        <v>212</v>
      </c>
      <c r="D91" s="19" t="s">
        <v>173</v>
      </c>
      <c r="E91" s="144" t="str">
        <f>B120</f>
        <v>BAŞARAN KUŞTEPE</v>
      </c>
      <c r="F91" s="144"/>
      <c r="G91" s="144" t="str">
        <f>B116</f>
        <v>AHMET PAŞA SPOR</v>
      </c>
      <c r="H91" s="144"/>
      <c r="I91" s="19">
        <v>0</v>
      </c>
      <c r="J91" s="25">
        <v>3</v>
      </c>
      <c r="K91" s="20"/>
      <c r="L91" s="7"/>
    </row>
    <row r="92" spans="1:12" s="2" customFormat="1" ht="18.75" customHeight="1">
      <c r="A92" s="18">
        <v>45208</v>
      </c>
      <c r="B92" s="19" t="s">
        <v>140</v>
      </c>
      <c r="C92" s="18" t="s">
        <v>212</v>
      </c>
      <c r="D92" s="19" t="s">
        <v>173</v>
      </c>
      <c r="E92" s="144" t="str">
        <f>B119</f>
        <v>SELİM SPOR</v>
      </c>
      <c r="F92" s="144"/>
      <c r="G92" s="144" t="str">
        <f>B117</f>
        <v>NİLÜFER BLD. FUT.KLB.</v>
      </c>
      <c r="H92" s="144"/>
      <c r="I92" s="19">
        <v>0</v>
      </c>
      <c r="J92" s="25">
        <v>5</v>
      </c>
      <c r="K92" s="20"/>
      <c r="L92" s="7"/>
    </row>
    <row r="93" spans="1:12" s="2" customFormat="1" ht="18.75" customHeight="1">
      <c r="A93" s="18">
        <v>45208</v>
      </c>
      <c r="B93" s="19" t="s">
        <v>147</v>
      </c>
      <c r="C93" s="18" t="s">
        <v>212</v>
      </c>
      <c r="D93" s="19" t="s">
        <v>203</v>
      </c>
      <c r="E93" s="139" t="str">
        <f>B118</f>
        <v>GÜLBAHÇESPOR</v>
      </c>
      <c r="F93" s="140"/>
      <c r="G93" s="139" t="str">
        <f>B122</f>
        <v>AKPINAR İD.YURDU</v>
      </c>
      <c r="H93" s="140"/>
      <c r="I93" s="19">
        <v>6</v>
      </c>
      <c r="J93" s="25">
        <v>1</v>
      </c>
      <c r="K93" s="20"/>
      <c r="L93" s="7"/>
    </row>
    <row r="94" spans="1:12" s="2" customFormat="1" ht="18.75" customHeight="1">
      <c r="A94" s="145" t="s">
        <v>35</v>
      </c>
      <c r="B94" s="145"/>
      <c r="C94" s="145"/>
      <c r="D94" s="145"/>
      <c r="E94" s="145"/>
      <c r="F94" s="145"/>
      <c r="G94" s="145"/>
      <c r="H94" s="145"/>
      <c r="I94" s="145"/>
      <c r="J94" s="162"/>
      <c r="K94" s="20"/>
      <c r="L94" s="7"/>
    </row>
    <row r="95" spans="1:12" s="6" customFormat="1" ht="12.75">
      <c r="A95" s="15" t="s">
        <v>14</v>
      </c>
      <c r="B95" s="15" t="s">
        <v>15</v>
      </c>
      <c r="C95" s="15" t="s">
        <v>16</v>
      </c>
      <c r="D95" s="15" t="s">
        <v>17</v>
      </c>
      <c r="E95" s="146" t="s">
        <v>18</v>
      </c>
      <c r="F95" s="146"/>
      <c r="G95" s="146" t="s">
        <v>19</v>
      </c>
      <c r="H95" s="146"/>
      <c r="I95" s="146" t="s">
        <v>20</v>
      </c>
      <c r="J95" s="163"/>
      <c r="K95" s="20"/>
      <c r="L95" s="7"/>
    </row>
    <row r="96" spans="1:12" s="2" customFormat="1" ht="18.75" customHeight="1">
      <c r="A96" s="18">
        <v>45216</v>
      </c>
      <c r="B96" s="19" t="s">
        <v>140</v>
      </c>
      <c r="C96" s="18" t="s">
        <v>160</v>
      </c>
      <c r="D96" s="19" t="s">
        <v>148</v>
      </c>
      <c r="E96" s="144" t="str">
        <f>B118</f>
        <v>GÜLBAHÇESPOR</v>
      </c>
      <c r="F96" s="144"/>
      <c r="G96" s="144" t="str">
        <f>B119</f>
        <v>SELİM SPOR</v>
      </c>
      <c r="H96" s="144"/>
      <c r="I96" s="19">
        <v>12</v>
      </c>
      <c r="J96" s="25">
        <v>2</v>
      </c>
      <c r="K96" s="20"/>
      <c r="L96" s="7"/>
    </row>
    <row r="97" spans="1:12" s="2" customFormat="1" ht="18.75" customHeight="1">
      <c r="A97" s="18">
        <v>45216</v>
      </c>
      <c r="B97" s="19" t="s">
        <v>146</v>
      </c>
      <c r="C97" s="18" t="s">
        <v>160</v>
      </c>
      <c r="D97" s="19" t="s">
        <v>148</v>
      </c>
      <c r="E97" s="144" t="str">
        <f>B117</f>
        <v>NİLÜFER BLD. FUT.KLB.</v>
      </c>
      <c r="F97" s="144"/>
      <c r="G97" s="144" t="str">
        <f>B120</f>
        <v>BAŞARAN KUŞTEPE</v>
      </c>
      <c r="H97" s="144"/>
      <c r="I97" s="19">
        <v>3</v>
      </c>
      <c r="J97" s="25">
        <v>0</v>
      </c>
      <c r="K97" s="20"/>
      <c r="L97" s="7"/>
    </row>
    <row r="98" spans="1:12" s="2" customFormat="1" ht="18.75" customHeight="1">
      <c r="A98" s="18">
        <v>45216</v>
      </c>
      <c r="B98" s="19" t="s">
        <v>147</v>
      </c>
      <c r="C98" s="18" t="s">
        <v>160</v>
      </c>
      <c r="D98" s="19" t="s">
        <v>177</v>
      </c>
      <c r="E98" s="144" t="str">
        <f>B116</f>
        <v>AHMET PAŞA SPOR</v>
      </c>
      <c r="F98" s="144"/>
      <c r="G98" s="144" t="str">
        <f>B121</f>
        <v>OSMANGAZİ 19 MAYIS </v>
      </c>
      <c r="H98" s="144"/>
      <c r="I98" s="19">
        <v>0</v>
      </c>
      <c r="J98" s="25">
        <v>4</v>
      </c>
      <c r="K98" s="20"/>
      <c r="L98" s="7"/>
    </row>
    <row r="99" spans="1:12" s="2" customFormat="1" ht="18.75" customHeight="1">
      <c r="A99" s="18">
        <v>45216</v>
      </c>
      <c r="B99" s="19" t="s">
        <v>143</v>
      </c>
      <c r="C99" s="18" t="s">
        <v>160</v>
      </c>
      <c r="D99" s="19" t="s">
        <v>148</v>
      </c>
      <c r="E99" s="139" t="str">
        <f>B115</f>
        <v>SOĞUKKUYU SPOR</v>
      </c>
      <c r="F99" s="140"/>
      <c r="G99" s="139" t="str">
        <f>B122</f>
        <v>AKPINAR İD.YURDU</v>
      </c>
      <c r="H99" s="140"/>
      <c r="I99" s="19">
        <v>1</v>
      </c>
      <c r="J99" s="25">
        <v>0</v>
      </c>
      <c r="K99" s="20"/>
      <c r="L99" s="7"/>
    </row>
    <row r="100" spans="1:12" s="2" customFormat="1" ht="18.75" customHeight="1">
      <c r="A100" s="145" t="s">
        <v>36</v>
      </c>
      <c r="B100" s="145"/>
      <c r="C100" s="145"/>
      <c r="D100" s="145"/>
      <c r="E100" s="145"/>
      <c r="F100" s="145"/>
      <c r="G100" s="145"/>
      <c r="H100" s="145"/>
      <c r="I100" s="145"/>
      <c r="J100" s="162"/>
      <c r="K100" s="20"/>
      <c r="L100" s="7"/>
    </row>
    <row r="101" spans="1:12" s="6" customFormat="1" ht="12.75">
      <c r="A101" s="15" t="s">
        <v>14</v>
      </c>
      <c r="B101" s="15" t="s">
        <v>15</v>
      </c>
      <c r="C101" s="15" t="s">
        <v>16</v>
      </c>
      <c r="D101" s="15" t="s">
        <v>17</v>
      </c>
      <c r="E101" s="146" t="s">
        <v>18</v>
      </c>
      <c r="F101" s="146"/>
      <c r="G101" s="146" t="s">
        <v>19</v>
      </c>
      <c r="H101" s="146"/>
      <c r="I101" s="146" t="s">
        <v>20</v>
      </c>
      <c r="J101" s="163"/>
      <c r="K101" s="20"/>
      <c r="L101" s="7"/>
    </row>
    <row r="102" spans="1:12" s="2" customFormat="1" ht="18.75" customHeight="1">
      <c r="A102" s="18">
        <v>45224</v>
      </c>
      <c r="B102" s="19" t="s">
        <v>143</v>
      </c>
      <c r="C102" s="18" t="s">
        <v>199</v>
      </c>
      <c r="D102" s="19" t="s">
        <v>177</v>
      </c>
      <c r="E102" s="144" t="str">
        <f>B115</f>
        <v>SOĞUKKUYU SPOR</v>
      </c>
      <c r="F102" s="144"/>
      <c r="G102" s="144" t="str">
        <f>B116</f>
        <v>AHMET PAŞA SPOR</v>
      </c>
      <c r="H102" s="144"/>
      <c r="I102" s="19">
        <v>3</v>
      </c>
      <c r="J102" s="25">
        <v>2</v>
      </c>
      <c r="K102" s="20"/>
      <c r="L102" s="7"/>
    </row>
    <row r="103" spans="1:12" s="2" customFormat="1" ht="18.75" customHeight="1">
      <c r="A103" s="18">
        <v>45224</v>
      </c>
      <c r="B103" s="19" t="s">
        <v>163</v>
      </c>
      <c r="C103" s="18" t="s">
        <v>199</v>
      </c>
      <c r="D103" s="19" t="s">
        <v>148</v>
      </c>
      <c r="E103" s="144" t="str">
        <f>B121</f>
        <v>OSMANGAZİ 19 MAYIS </v>
      </c>
      <c r="F103" s="144"/>
      <c r="G103" s="144" t="str">
        <f>B117</f>
        <v>NİLÜFER BLD. FUT.KLB.</v>
      </c>
      <c r="H103" s="144"/>
      <c r="I103" s="19">
        <v>2</v>
      </c>
      <c r="J103" s="25">
        <v>0</v>
      </c>
      <c r="K103" s="20"/>
      <c r="L103" s="7"/>
    </row>
    <row r="104" spans="1:12" s="2" customFormat="1" ht="18.75" customHeight="1">
      <c r="A104" s="18">
        <v>45224</v>
      </c>
      <c r="B104" s="19" t="s">
        <v>140</v>
      </c>
      <c r="C104" s="18" t="s">
        <v>199</v>
      </c>
      <c r="D104" s="19" t="s">
        <v>148</v>
      </c>
      <c r="E104" s="144" t="str">
        <f>B120</f>
        <v>BAŞARAN KUŞTEPE</v>
      </c>
      <c r="F104" s="144"/>
      <c r="G104" s="144" t="str">
        <f>B118</f>
        <v>GÜLBAHÇESPOR</v>
      </c>
      <c r="H104" s="144"/>
      <c r="I104" s="19">
        <v>0</v>
      </c>
      <c r="J104" s="25">
        <v>3</v>
      </c>
      <c r="K104" s="20"/>
      <c r="L104" s="7"/>
    </row>
    <row r="105" spans="1:12" s="2" customFormat="1" ht="18.75" customHeight="1">
      <c r="A105" s="18">
        <v>45224</v>
      </c>
      <c r="B105" s="19" t="s">
        <v>152</v>
      </c>
      <c r="C105" s="19" t="s">
        <v>199</v>
      </c>
      <c r="D105" s="19" t="s">
        <v>148</v>
      </c>
      <c r="E105" s="139" t="str">
        <f>B122</f>
        <v>AKPINAR İD.YURDU</v>
      </c>
      <c r="F105" s="140"/>
      <c r="G105" s="139" t="str">
        <f>B119</f>
        <v>SELİM SPOR</v>
      </c>
      <c r="H105" s="140"/>
      <c r="I105" s="19">
        <v>3</v>
      </c>
      <c r="J105" s="25">
        <v>5</v>
      </c>
      <c r="K105" s="20"/>
      <c r="L105" s="7"/>
    </row>
    <row r="106" spans="1:12" s="2" customFormat="1" ht="18.75" customHeight="1">
      <c r="A106" s="145" t="s">
        <v>37</v>
      </c>
      <c r="B106" s="145"/>
      <c r="C106" s="145"/>
      <c r="D106" s="145"/>
      <c r="E106" s="145"/>
      <c r="F106" s="145"/>
      <c r="G106" s="145"/>
      <c r="H106" s="145"/>
      <c r="I106" s="145"/>
      <c r="J106" s="162"/>
      <c r="K106" s="20"/>
      <c r="L106" s="7"/>
    </row>
    <row r="107" spans="1:12" s="6" customFormat="1" ht="12.75">
      <c r="A107" s="15" t="s">
        <v>14</v>
      </c>
      <c r="B107" s="15" t="s">
        <v>15</v>
      </c>
      <c r="C107" s="15" t="s">
        <v>16</v>
      </c>
      <c r="D107" s="15" t="s">
        <v>17</v>
      </c>
      <c r="E107" s="146" t="s">
        <v>18</v>
      </c>
      <c r="F107" s="146"/>
      <c r="G107" s="146" t="s">
        <v>19</v>
      </c>
      <c r="H107" s="146"/>
      <c r="I107" s="146" t="s">
        <v>20</v>
      </c>
      <c r="J107" s="163"/>
      <c r="K107" s="20"/>
      <c r="L107" s="7"/>
    </row>
    <row r="108" spans="1:12" s="2" customFormat="1" ht="18.75" customHeight="1">
      <c r="A108" s="18">
        <v>45232</v>
      </c>
      <c r="B108" s="19" t="s">
        <v>146</v>
      </c>
      <c r="C108" s="18" t="s">
        <v>178</v>
      </c>
      <c r="D108" s="19" t="s">
        <v>139</v>
      </c>
      <c r="E108" s="144" t="str">
        <f>B117</f>
        <v>NİLÜFER BLD. FUT.KLB.</v>
      </c>
      <c r="F108" s="144"/>
      <c r="G108" s="144" t="str">
        <f>B115</f>
        <v>SOĞUKKUYU SPOR</v>
      </c>
      <c r="H108" s="144"/>
      <c r="I108" s="19">
        <v>5</v>
      </c>
      <c r="J108" s="25">
        <v>3</v>
      </c>
      <c r="K108" s="20"/>
      <c r="L108" s="7"/>
    </row>
    <row r="109" spans="1:12" s="2" customFormat="1" ht="18.75" customHeight="1">
      <c r="A109" s="18">
        <v>45232</v>
      </c>
      <c r="B109" s="19" t="s">
        <v>143</v>
      </c>
      <c r="C109" s="18" t="s">
        <v>178</v>
      </c>
      <c r="D109" s="19"/>
      <c r="E109" s="144" t="str">
        <f>B119</f>
        <v>SELİM SPOR</v>
      </c>
      <c r="F109" s="144"/>
      <c r="G109" s="144" t="str">
        <f>B120</f>
        <v>BAŞARAN KUŞTEPE</v>
      </c>
      <c r="H109" s="144"/>
      <c r="I109" s="19">
        <v>3</v>
      </c>
      <c r="J109" s="25">
        <v>0</v>
      </c>
      <c r="K109" s="20"/>
      <c r="L109" s="7"/>
    </row>
    <row r="110" spans="1:12" s="2" customFormat="1" ht="18.75" customHeight="1">
      <c r="A110" s="18">
        <v>45232</v>
      </c>
      <c r="B110" s="19" t="s">
        <v>147</v>
      </c>
      <c r="C110" s="18" t="s">
        <v>178</v>
      </c>
      <c r="D110" s="19" t="s">
        <v>139</v>
      </c>
      <c r="E110" s="144" t="str">
        <f>B118</f>
        <v>GÜLBAHÇESPOR</v>
      </c>
      <c r="F110" s="144"/>
      <c r="G110" s="144" t="str">
        <f>B121</f>
        <v>OSMANGAZİ 19 MAYIS </v>
      </c>
      <c r="H110" s="144"/>
      <c r="I110" s="19">
        <v>2</v>
      </c>
      <c r="J110" s="25">
        <v>2</v>
      </c>
      <c r="K110" s="20"/>
      <c r="L110" s="7"/>
    </row>
    <row r="111" spans="1:12" s="2" customFormat="1" ht="18.75" customHeight="1">
      <c r="A111" s="18">
        <v>45232</v>
      </c>
      <c r="B111" s="19" t="s">
        <v>147</v>
      </c>
      <c r="C111" s="18" t="s">
        <v>178</v>
      </c>
      <c r="D111" s="19" t="s">
        <v>164</v>
      </c>
      <c r="E111" s="139" t="str">
        <f>B116</f>
        <v>AHMET PAŞA SPOR</v>
      </c>
      <c r="F111" s="140"/>
      <c r="G111" s="139" t="str">
        <f>B122</f>
        <v>AKPINAR İD.YURDU</v>
      </c>
      <c r="H111" s="140"/>
      <c r="I111" s="19">
        <v>3</v>
      </c>
      <c r="J111" s="25">
        <v>0</v>
      </c>
      <c r="K111" s="20"/>
      <c r="L111" s="7"/>
    </row>
    <row r="112" spans="1:12" s="2" customFormat="1" ht="18.75" customHeight="1">
      <c r="A112" s="31"/>
      <c r="B112" s="32"/>
      <c r="C112" s="32"/>
      <c r="D112" s="32"/>
      <c r="E112" s="33"/>
      <c r="F112" s="33"/>
      <c r="G112" s="33"/>
      <c r="H112" s="33"/>
      <c r="I112" s="32"/>
      <c r="J112" s="32"/>
      <c r="K112" s="7"/>
      <c r="L112" s="7"/>
    </row>
    <row r="113" spans="1:13" ht="16.5" customHeight="1">
      <c r="A113" s="141" t="s">
        <v>0</v>
      </c>
      <c r="B113" s="161"/>
      <c r="C113" s="161"/>
      <c r="D113" s="161"/>
      <c r="E113" s="161"/>
      <c r="F113" s="161"/>
      <c r="G113" s="161"/>
      <c r="H113" s="161"/>
      <c r="I113" s="161"/>
      <c r="J113" s="161"/>
      <c r="K113" s="143" t="s">
        <v>26</v>
      </c>
      <c r="L113" s="143"/>
      <c r="M113" s="121"/>
    </row>
    <row r="114" spans="1:12" ht="15.75">
      <c r="A114" s="55" t="s">
        <v>1</v>
      </c>
      <c r="B114" s="56" t="s">
        <v>2</v>
      </c>
      <c r="C114" s="57" t="s">
        <v>3</v>
      </c>
      <c r="D114" s="57" t="s">
        <v>4</v>
      </c>
      <c r="E114" s="57" t="s">
        <v>5</v>
      </c>
      <c r="F114" s="57" t="s">
        <v>6</v>
      </c>
      <c r="G114" s="57" t="s">
        <v>7</v>
      </c>
      <c r="H114" s="57" t="s">
        <v>8</v>
      </c>
      <c r="I114" s="57" t="s">
        <v>9</v>
      </c>
      <c r="J114" s="57" t="s">
        <v>10</v>
      </c>
      <c r="K114" s="43" t="s">
        <v>27</v>
      </c>
      <c r="L114" s="43" t="s">
        <v>28</v>
      </c>
    </row>
    <row r="115" spans="1:12" s="122" customFormat="1" ht="26.25" customHeight="1">
      <c r="A115" s="66">
        <v>1</v>
      </c>
      <c r="B115" s="59" t="s">
        <v>101</v>
      </c>
      <c r="C115" s="67">
        <f aca="true" t="shared" si="0" ref="C115:C122">(D115+E115+F115)</f>
        <v>14</v>
      </c>
      <c r="D115" s="67">
        <f>(IF(J30="",0,(IF(J30&gt;I30,1,0))))+(IF(I35="",0,(IF(I35&gt;J35,1,0))))+(IF(J43="",0,(IF(J43&gt;I43,1,0))))+(IF(I47="",0,(IF(I47&gt;J47,1,0))))+(IF(J56="",0,(IF(J56&gt;I56,1,0))))+(IF(J59="",0,(IF(J59&gt;I59,1,0))))+(IF(I65="",0,(IF(I65&gt;J65,1,0))))+(IF(I73="",0,(IF(I73&gt;J73,1,0))))+(IF(J78="",0,(IF(J78&gt;I78,1,0))))+(IF(I86="",0,(IF(I86&gt;J86,1,0))))+(IF(J90="",0,(IF(J90&gt;I90,1,0))))+(IF(I99="",0,(IF(I99&gt;J99,1,0))))+(IF(I102="",0,(IF(I102&gt;J102,1,0))))+(IF(J108="",0,(IF(J108&gt;I108,1,0))))</f>
        <v>7</v>
      </c>
      <c r="E115" s="67">
        <f>(IF(J30="",0,(IF(J30=I30,1,0))))+(IF(I35="",0,(IF(I35=J35,1,0))))+(IF(J43="",0,(IF(J43=I43,1,0))))+(IF(I47="",0,(IF(I47=J47,1,0))))+(IF(J56="",0,(IF(J56=I56,1,0))))+(IF(J59="",0,(IF(J59=I59,1,0))))+(IF(I65="",0,(IF(I65=J65,1,0))))+(IF(I73="",0,(IF(I73=J73,1,0))))+(IF(J78="",0,(IF(J78=I78,1,0))))+(IF(I86="",0,(IF(I86=J86,1,0))))+(IF(J90="",0,(IF(J90=I90,1,0))))+(IF(I99="",0,(IF(I99=J99,1,0))))+(IF(I102="",0,(IF(I102=J102,1,0))))+(IF(J108="",0,(IF(J108=I108,1,0))))</f>
        <v>0</v>
      </c>
      <c r="F115" s="67">
        <f>(IF(J30="",0,(IF(J30&lt;I30,1,0))))+(IF(I35="",0,(IF(I35&lt;J35,1,0))))+(IF(J43="",0,(IF(J43&lt;I43,1,0))))+(IF(I47="",0,(IF(I47&lt;J47,1,0))))+(IF(J56="",0,(IF(J56&lt;I56,1,0))))+(IF(J59="",0,(IF(J59&lt;I59,1,0))))+(IF(I65="",0,(IF(I65&lt;J65,1,0))))+(IF(I73="",0,(IF(I73&lt;J73,1,0))))+(IF(J78="",0,(IF(J78&lt;I78,1,0))))+(IF(I86="",0,(IF(I86&lt;J86,1,0))))+(IF(J90="",0,(IF(J90&lt;I90,1,0))))+(IF(I99="",0,(IF(I99&lt;J99,1,0))))+(IF(I102="",0,(IF(I102&lt;J102,1,0))))+(IF(J108="",0,(IF(J108&lt;I108,1,0))))</f>
        <v>7</v>
      </c>
      <c r="G115" s="67">
        <f>(J30+I35+J43+I47+J56+J59+I65+I73+J78+I86+J90+I99+I102+J108)</f>
        <v>43</v>
      </c>
      <c r="H115" s="67">
        <f>(I30+J35+I43+J47+I56+J61+J65+J73+I78+J86+I90+J99+J102+I108)</f>
        <v>41</v>
      </c>
      <c r="I115" s="67">
        <f>(D115*3)+E115+K115-L115</f>
        <v>21</v>
      </c>
      <c r="J115" s="67">
        <f aca="true" t="shared" si="1" ref="J115:J122">G115-H115</f>
        <v>2</v>
      </c>
      <c r="K115" s="129"/>
      <c r="L115" s="129"/>
    </row>
    <row r="116" spans="1:16" s="122" customFormat="1" ht="26.25" customHeight="1">
      <c r="A116" s="66">
        <v>2</v>
      </c>
      <c r="B116" s="59" t="s">
        <v>102</v>
      </c>
      <c r="C116" s="67">
        <f t="shared" si="0"/>
        <v>14</v>
      </c>
      <c r="D116" s="67">
        <f>(IF(J29="",0,(IF(J29&gt;I29,1,0))))+(IF(I36="",0,(IF(I36&gt;J36,1,0))))+(IF(J42="",0,(IF(J42&gt;I42,1,0))))+(IF(I48="",0,(IF(I48&gt;J48,1,0))))+(IF(J55="",0,(IF(J55&gt;I55,1,0))))+(IF(I59="",0,(IF(I59&gt;J59,1,0))))+(IF(J68="",0,(IF(J68&gt;I68,1,0))))+(IF(I72="",0,(IF(I72&gt;J72,1,0))))+(IF(J79="",0,(IF(J79&gt;I79,1,0))))+(IF(I85="",0,(IF(I85&gt;J85,1,0))))+(IF(J91="",0,(IF(J91&gt;I91,1,0))))+(IF(I98="",0,(IF(I98&gt;J98,1,0))))+(IF(J102="",0,(IF(J102&gt;I102,1,0))))+(IF(I111="",0,(IF(I111&gt;J111,1,0))))</f>
        <v>9</v>
      </c>
      <c r="E116" s="67">
        <f>(IF(J29="",0,(IF(J29=I29,1,0))))+(IF(I36="",0,(IF(I36=J36,1,0))))+(IF(J42="",0,(IF(J42=I42,1,0))))+(IF(I48="",0,(IF(I48=J48,1,0))))+(IF(J55="",0,(IF(J55=I55,1,0))))+(IF(I59="",0,(IF(I59=J59,1,0))))+(IF(J68="",0,(IF(J68=I68,1,0))))+(IF(I72="",0,(IF(I72=J72,1,0))))+(IF(J79="",0,(IF(J79=I79,1,0))))+(IF(I85="",0,(IF(I85=J85,1,0))))+(IF(J91="",0,(IF(J91=I91,1,0))))+(IF(I98="",0,(IF(I98=J98,1,0))))+(IF(J102="",0,(IF(J102=I102,1,0))))+(IF(I111="",0,(IF(I111=J111,1,0))))</f>
        <v>0</v>
      </c>
      <c r="F116" s="67">
        <f>(IF(J29="",0,(IF(J29&lt;I29,1,0))))+(IF(I36="",0,(IF(I36&lt;J36,1,0))))+(IF(J42="",0,(IF(J42&lt;I42,1,0))))+(IF(I48="",0,(IF(I48&lt;J48,1,0))))+(IF(J55="",0,(IF(J55&lt;I55,1,0))))+(IF(I59="",0,(IF(I59&lt;J59,1,0))))+(IF(J68="",0,(IF(J68&lt;I68,1,0))))+(IF(I72="",0,(IF(I72&lt;J72,1,0))))+(IF(J79="",0,(IF(J79&lt;I79,1,0))))+(IF(I85="",0,(IF(I85&lt;J85,1,0))))+(IF(J91="",0,(IF(J91&lt;I91,1,0))))+(IF(I98="",0,(IF(I98&lt;J98,1,0))))+(IF(J102="",0,(IF(J102&lt;I102,1,0))))+(IF(I111="",0,(IF(I111&lt;J111,1,0))))</f>
        <v>5</v>
      </c>
      <c r="G116" s="67">
        <f>(J29+I36+J42+I48+J55+I59+J68+I72+J79+I85+J91+I98+J102+I111)</f>
        <v>57</v>
      </c>
      <c r="H116" s="67">
        <f>(I29+J36+I42+J48+I55+J59+I68+J72+I79+J85+I91+J98+I102+J111)</f>
        <v>26</v>
      </c>
      <c r="I116" s="67">
        <f aca="true" t="shared" si="2" ref="I116:I122">(D116*3)+E116+K116-L116</f>
        <v>27</v>
      </c>
      <c r="J116" s="67">
        <f t="shared" si="1"/>
        <v>31</v>
      </c>
      <c r="K116" s="129"/>
      <c r="L116" s="129"/>
      <c r="M116" s="123"/>
      <c r="N116" s="123"/>
      <c r="O116" s="123"/>
      <c r="P116" s="123"/>
    </row>
    <row r="117" spans="1:12" s="122" customFormat="1" ht="26.25" customHeight="1">
      <c r="A117" s="66">
        <v>3</v>
      </c>
      <c r="B117" s="59" t="s">
        <v>105</v>
      </c>
      <c r="C117" s="67">
        <f t="shared" si="0"/>
        <v>14</v>
      </c>
      <c r="D117" s="67">
        <f>(IF(I29="",0,(IF(I29&gt;J29,1,0))))+(IF(J38="",0,(IF(J38&gt;I38,1,0))))+(IF(J41="",0,(IF(J41&gt;I41,1,0))))+(IF(I49="",0,(IF(I49&gt;J49,1,0))))+(IF(J54="",0,(IF(J54&gt;I54,1,0))))+(IF(I60="",0,(IF(I60&gt;J60,1,0))))+(IF(J65="",0,(IF(J65&gt;I65,1,0))))+(IF(J72="",0,(IF(J72&gt;I72,1,0))))+(IF(I81="",0,(IF(I81&gt;J81,1,0))))+(IF(I84="",0,(IF(I84&gt;J84,1,0))))+(IF(J92="",0,(IF(J92&gt;I92,1,0))))+(IF(I97="",0,(IF(I97&gt;J97,1,0))))+(IF(J103="",0,(IF(J103&gt;I103,1,0))))+(IF(I108="",0,(IF(I108&gt;J108,1,0))))</f>
        <v>12</v>
      </c>
      <c r="E117" s="67">
        <f>(IF(I29="",0,(IF(I29=J29,1,0))))+(IF(J38="",0,(IF(J38=I38,1,0))))+(IF(J41="",0,(IF(J41=I41,1,0))))+(IF(I49="",0,(IF(I49=J49,1,0))))+(IF(J54="",0,(IF(J54=I54,1,0))))+(IF(I60="",0,(IF(I60=J60,1,0))))+(IF(J65="",0,(IF(J65=I65,1,0))))+(IF(J72="",0,(IF(J72=I72,1,0))))+(IF(I81="",0,(IF(I81=J81,1,0))))+(IF(I84="",0,(IF(I84=J84,1,0))))+(IF(J92="",0,(IF(J92=I92,1,0))))+(IF(I97="",0,(IF(I97=J97,1,0))))+(IF(J103="",0,(IF(J103=I103,1,0))))+(IF(I108="",0,(IF(I108=J108,1,0))))</f>
        <v>0</v>
      </c>
      <c r="F117" s="67">
        <f>(IF(I29="",0,(IF(I29&lt;J29,1,0))))+(IF(J38="",0,(IF(J38&lt;I38,1,0))))+(IF(J41="",0,(IF(J41&lt;I41,1,0))))+(IF(I49="",0,(IF(I49&lt;J49,1,0))))+(IF(J54="",0,(IF(J54&lt;I54,1,0))))+(IF(I60="",0,(IF(I60&lt;J60,1,0))))+(IF(J65="",0,(IF(J65&lt;I65,1,0))))+(IF(J72="",0,(IF(J72&lt;I72,1,0))))+(IF(I81="",0,(IF(I81&lt;J81,1,0))))+(IF(I84="",0,(IF(I84&lt;J84,1,0))))+(IF(J92="",0,(IF(J92&lt;I92,1,0))))+(IF(I97="",0,(IF(I97&lt;J97,1,0))))+(IF(J103="",0,(IF(J103&lt;I103,1,0))))+(IF(I108="",0,(IF(I108&lt;J108,1,0))))</f>
        <v>2</v>
      </c>
      <c r="G117" s="67">
        <f>(I29+J38+J41+I49+J54+I60+J65+J72+I81+I84+J92+I97+J103+I108)</f>
        <v>68</v>
      </c>
      <c r="H117" s="67">
        <f>(J29+I38+I41+J49+I54+J60+I65+I72+J81+J84+I92+J97+I103+J108)</f>
        <v>13</v>
      </c>
      <c r="I117" s="67">
        <f t="shared" si="2"/>
        <v>36</v>
      </c>
      <c r="J117" s="67">
        <f t="shared" si="1"/>
        <v>55</v>
      </c>
      <c r="K117" s="129"/>
      <c r="L117" s="129"/>
    </row>
    <row r="118" spans="1:12" s="122" customFormat="1" ht="26.25" customHeight="1">
      <c r="A118" s="66">
        <v>4</v>
      </c>
      <c r="B118" s="59" t="s">
        <v>103</v>
      </c>
      <c r="C118" s="67">
        <f t="shared" si="0"/>
        <v>14</v>
      </c>
      <c r="D118" s="67">
        <f>(IF(I30="",0,(IF(I30&gt;J30,1,0))))+(IF(J36="",0,(IF(J36&gt;I36,1,0))))+(IF(I41="",0,(IF(I41&gt;J41,1,0))))+(IF(J50="",0,(IF(J50&gt;I50,1,0))))+(IF(J53="",0,(IF(J53&gt;I53,1,0))))+(IF(I61="",0,(IF(I61&gt;J61,1,0))))+(IF(J67="",0,(IF(J67&gt;I67,1,0))))+(IF(J73="",0,(IF(J73&gt;I73,1,0))))+(IF(I79="",0,(IF(I79&gt;J79,1,0))))+(IF(J84="",0,(IF(J84&gt;I84,1,0))))+(IF(I93="",0,(IF(I93&gt;J93,1,0))))+(IF(I96="",0,(IF(I96&gt;J96,1,0))))+(IF(J104="",0,(IF(J104&gt;I104,1,0))))+(IF(I110="",0,(IF(I110&gt;J110,1,0))))</f>
        <v>9</v>
      </c>
      <c r="E118" s="67">
        <f>(IF(I30="",0,(IF(I30=J30,1,0))))+(IF(J36="",0,(IF(J36=I36,1,0))))+(IF(I41="",0,(IF(I41=J41,1,0))))+(IF(J50="",0,(IF(J50=I50,1,0))))+(IF(J53="",0,(IF(J53=I53,1,0))))+(IF(I61="",0,(IF(I61=J61,1,0))))+(IF(J67="",0,(IF(J67=I67,1,0))))+(IF(J73="",0,(IF(J73=I73,1,0))))+(IF(I79="",0,(IF(I79=J79,1,0))))+(IF(J84="",0,(IF(J84=I84,1,0))))+(IF(I93="",0,(IF(I93=J93,1,0))))+(IF(I96="",0,(IF(I96=J96,1,0))))+(IF(J104="",0,(IF(J104=I104,1,0))))+(IF(I110="",0,(IF(I110=J110,1,0))))</f>
        <v>2</v>
      </c>
      <c r="F118" s="67">
        <f>(IF(I30="",0,(IF(I30&lt;J30,1,0))))+(IF(J36="",0,(IF(J36&lt;I36,1,0))))+(IF(I41="",0,(IF(I41&lt;J41,1,0))))+(IF(J50="",0,(IF(J50&lt;I50,1,0))))+(IF(J53="",0,(IF(J53&lt;I53,1,0))))+(IF(I61="",0,(IF(I61&lt;J61,1,0))))+(IF(J67="",0,(IF(J67&lt;I67,1,0))))+(IF(J73="",0,(IF(J73&lt;I73,1,0))))+(IF(I79="",0,(IF(I79&lt;J79,1,0))))+(IF(J84="",0,(IF(J84&lt;I84,1,0))))+(IF(I93="",0,(IF(I93&lt;J93,1,0))))+(IF(I96="",0,(IF(I96&lt;J96,1,0))))+(IF(J104="",0,(IF(J104&lt;I104,1,0))))+(IF(I110="",0,(IF(I110&lt;J110,1,0))))</f>
        <v>3</v>
      </c>
      <c r="G118" s="67">
        <f>(I30+J36+I41+J50+J53+I61+J67+J73+I79+J84+I93+I96+J104+I110)</f>
        <v>60</v>
      </c>
      <c r="H118" s="67">
        <f>(J30+I36+J41+I50+I53+J61+I67+I73+J79+I84+J93+J96+I104+J110)</f>
        <v>32</v>
      </c>
      <c r="I118" s="67">
        <f t="shared" si="2"/>
        <v>29</v>
      </c>
      <c r="J118" s="67">
        <f t="shared" si="1"/>
        <v>28</v>
      </c>
      <c r="K118" s="129"/>
      <c r="L118" s="129"/>
    </row>
    <row r="119" spans="1:12" s="122" customFormat="1" ht="26.25" customHeight="1">
      <c r="A119" s="66">
        <v>5</v>
      </c>
      <c r="B119" s="59" t="s">
        <v>104</v>
      </c>
      <c r="C119" s="67">
        <f t="shared" si="0"/>
        <v>14</v>
      </c>
      <c r="D119" s="67">
        <f>(IF(I31="",0,(IF(I31&gt;J31,1,0))))+(IF(J35="",0,(IF(J35&gt;I35,1,0))))+(IF(I42="",0,(IF(I42&gt;J42,1,0))))+(IF(J49="",0,(IF(J49&gt;I49,1,0))))+(IF(I53="",0,(IF(I53&gt;J53,1,0))))+(IF(I62="",0,(IF(I62&gt;J62,1,0))))+(IF(J66="",0,(IF(J66&gt;I66,1,0))))+(IF(J74="",0,(IF(J74&gt;I74,1,0))))+(IF(I78="",0,(IF(I78&gt;J78,1,0))))+(IF(J85="",0,(IF(J85&gt;I85,1,0))))+(IF(I92="",0,(IF(I92&gt;J92,1,0))))+(IF(J96="",0,(IF(J96&gt;I96,1,0))))+(IF(J105="",0,(IF(J105&gt;I105,1,0))))+(IF(I109="",0,(IF(I109&gt;J109,1,0))))</f>
        <v>3</v>
      </c>
      <c r="E119" s="67">
        <f>(IF(I31="",0,(IF(I31=J31,1,0))))+(IF(J35="",0,(IF(J35=I35,1,0))))+(IF(I42="",0,(IF(I42=J42,1,0))))+(IF(J49="",0,(IF(J49=I49,1,0))))+(IF(I53="",0,(IF(I53=J53,1,0))))+(IF(I62="",0,(IF(I62=J62,1,0))))+(IF(J66="",0,(IF(J66=I66,1,0))))+(IF(J74="",0,(IF(J74=I74,1,0))))+(IF(I78="",0,(IF(I78=J78,1,0))))+(IF(J85="",0,(IF(J85=I85,1,0))))+(IF(I92="",0,(IF(I92=J92,1,0))))+(IF(J96="",0,(IF(J96=I96,1,0))))+(IF(J105="",0,(IF(J105=I105,1,0))))+(IF(I109="",0,(IF(I109=J109,1,0))))</f>
        <v>1</v>
      </c>
      <c r="F119" s="67">
        <f>(IF(I31="",0,(IF(I31&lt;J31,1,0))))+(IF(J35="",0,(IF(J35&lt;I35,1,0))))+(IF(I42="",0,(IF(I42&lt;J42,1,0))))+(IF(J49="",0,(IF(J49&lt;I49,1,0))))+(IF(I53="",0,(IF(I53&lt;J53,1,0))))+(IF(I62="",0,(IF(I62&lt;J62,1,0))))+(IF(J66="",0,(IF(J66&lt;I66,1,0))))+(IF(J74="",0,(IF(J74&lt;I74,1,0))))+(IF(I78="",0,(IF(I78&lt;J78,1,0))))+(IF(J85="",0,(IF(J85&lt;I85,1,0))))+(IF(I92="",0,(IF(I92&lt;J92,1,0))))+(IF(J96="",0,(IF(J96&lt;I96,1,0))))+(IF(J105="",0,(IF(J105&lt;I105,1,0))))+(IF(I109="",0,(IF(I109&lt;J109,1,0))))</f>
        <v>10</v>
      </c>
      <c r="G119" s="67">
        <f>(I31+J35+I42+J49+I53+I62+J66+J74+I78+J85+I92+J96+J105+I110)</f>
        <v>22</v>
      </c>
      <c r="H119" s="67">
        <f>(J31+I35+J42+I49+J53+J62+I66+I74+J78+I85+J92+I96+I105+J109)</f>
        <v>97</v>
      </c>
      <c r="I119" s="67">
        <f t="shared" si="2"/>
        <v>10</v>
      </c>
      <c r="J119" s="67">
        <f t="shared" si="1"/>
        <v>-75</v>
      </c>
      <c r="K119" s="129"/>
      <c r="L119" s="129"/>
    </row>
    <row r="120" spans="1:12" s="122" customFormat="1" ht="26.25" customHeight="1">
      <c r="A120" s="66">
        <v>6</v>
      </c>
      <c r="B120" s="59" t="s">
        <v>182</v>
      </c>
      <c r="C120" s="67">
        <f t="shared" si="0"/>
        <v>14</v>
      </c>
      <c r="D120" s="67">
        <f>(IF(I32="",0,(IF(I32&gt;J32,1,0))))+(IF(J37="",0,(IF(J37&gt;I37,1,0))))+(IF(I43="",0,(IF(I43&gt;J43,1,0))))+(IF(J48="",0,(IF(J48&gt;I48,1,0))))+(IF(I54="",0,(IF(I54&gt;J54,1,0))))+(IF(J61="",0,(IF(J61&gt;I61,1,0))))+(IF(I66="",0,(IF(I66&gt;J66,1,0))))+(IF(J75="",0,(IF(J75&gt;I75,1,0))))+(IF(I80="",0,(IF(I80&gt;J80,1,0))))+(IF(J86="",0,(IF(J86&gt;I86,1,0))))+(IF(I91="",0,(IF(I91&gt;J91,1,0))))+(IF(J97="",0,(IF(J97&gt;I97,1,0))))+(IF(I104="",0,(IF(I104&gt;J104,1,0))))+(IF(J109="",0,(IF(J109&gt;I109,1,0))))</f>
        <v>0</v>
      </c>
      <c r="E120" s="67">
        <f>(IF(I32="",0,(IF(I32=J32,1,0))))+(IF(J37="",0,(IF(J37=I37,1,0))))+(IF(I43="",0,(IF(I43=J43,1,0))))+(IF(J48="",0,(IF(J48=I48,1,0))))+(IF(I54="",0,(IF(I54=J54,1,0))))+(IF(J61="",0,(IF(J61=I61,1,0))))+(IF(I66="",0,(IF(I66=J66,1,0))))+(IF(J75="",0,(IF(J75=I75,1,0))))+(IF(I80="",0,(IF(I80=J80,1,0))))+(IF(J86="",0,(IF(J86=I86,1,0))))+(IF(I91="",0,(IF(I91=J91,1,0))))+(IF(J97="",0,(IF(J97=I97,1,0))))+(IF(I104="",0,(IF(I104=J104,1,0))))+(IF(J109="",0,(IF(J109=I109,1,0))))</f>
        <v>0</v>
      </c>
      <c r="F120" s="67">
        <f>(IF(I32="",0,(IF(I32&lt;J32,1,0))))+(IF(J37="",0,(IF(J37&lt;I37,1,0))))+(IF(I43="",0,(IF(I43&lt;J43,1,0))))+(IF(J48="",0,(IF(J48&lt;I48,1,0))))+(IF(I54="",0,(IF(I54&lt;J54,1,0))))+(IF(J61="",0,(IF(J61&lt;I61,1,0))))+(IF(I66="",0,(IF(I66&lt;J66,1,0))))+(IF(J75="",0,(IF(J75&lt;I75,1,0))))+(IF(I80="",0,(IF(I80&lt;J80,1,0))))+(IF(J86="",0,(IF(J86&lt;I86,1,0))))+(IF(I91="",0,(IF(I91&lt;J91,1,0))))+(IF(J97="",0,(IF(J97&lt;I97,1,0))))+(IF(I104="",0,(IF(I104&lt;J104,1,0))))+(IF(J109="",0,(IF(J109&lt;I109,1,0))))</f>
        <v>14</v>
      </c>
      <c r="G120" s="67">
        <f>(I32+J37+I43+J48+I54+J61+I66+J75+I80+J86+I91+J97+I104+J109)</f>
        <v>9</v>
      </c>
      <c r="H120" s="67">
        <f>(J32+I37+J43+I48+J54+I61+J66+I75+J80+I86+J91+I97+J104+I109)</f>
        <v>65</v>
      </c>
      <c r="I120" s="67">
        <f t="shared" si="2"/>
        <v>0</v>
      </c>
      <c r="J120" s="67">
        <f t="shared" si="1"/>
        <v>-56</v>
      </c>
      <c r="K120" s="129"/>
      <c r="L120" s="129"/>
    </row>
    <row r="121" spans="1:12" s="122" customFormat="1" ht="26.25" customHeight="1">
      <c r="A121" s="66">
        <v>7</v>
      </c>
      <c r="B121" s="59" t="s">
        <v>106</v>
      </c>
      <c r="C121" s="67">
        <f t="shared" si="0"/>
        <v>14</v>
      </c>
      <c r="D121" s="67">
        <f>(IF(J31="",0,(IF(J31&gt;I31,1,0))))+(IF(I37="",0,(IF(I37&gt;J37,1,0))))+(IF(I44="",0,(IF(I44&gt;J44,1,0))))+(IF(J47="",0,(IF(J47&gt;I47,1,0))))+(IF(I55="",0,(IF(I55&gt;J55,1,0))))+(IF(J60="",0,(IF(J60&gt;I60,1,0))))+(IF(I67="",0,(IF(I67&gt;J67,1,0))))+(IF(I74="",0,(IF(I74&gt;J74,1,0))))+(IF(J80="",0,(IF(J80&gt;I80,1,0))))+(IF(J87="",0,(IF(J87&gt;I87,1,0))))+(IF(I90="",0,(IF(I90&gt;J90,1,0))))+(IF(J98="",0,(IF(J98&gt;I98,1,0))))+(IF(I103="",0,(IF(I103&gt;J103,1,0))))+(IF(J110="",0,(IF(J110&gt;I110,1,0))))</f>
        <v>11</v>
      </c>
      <c r="E121" s="67">
        <f>(IF(J31="",0,(IF(J31=I31,1,0))))+(IF(I37="",0,(IF(I37=J37,1,0))))+(IF(I44="",0,(IF(I44=J44,1,0))))+(IF(J47="",0,(IF(J47=I47,1,0))))+(IF(I55="",0,(IF(I55=J55,1,0))))+(IF(J60="",0,(IF(J60=I60,1,0))))+(IF(I67="",0,(IF(I67=J67,1,0))))+(IF(I74="",0,(IF(I74=J74,1,0))))+(IF(J80="",0,(IF(J80=I80,1,0))))+(IF(J87="",0,(IF(J87=I87,1,0))))+(IF(I90="",0,(IF(I90=J90,1,0))))+(IF(J98="",0,(IF(J98=I98,1,0))))+(IF(I103="",0,(IF(I103=J103,1,0))))+(IF(J110="",0,(IF(J110=I110,1,0))))</f>
        <v>2</v>
      </c>
      <c r="F121" s="67">
        <f>(IF(J31="",0,(IF(J31&lt;I31,1,0))))+(IF(I37="",0,(IF(I37&lt;J37,1,0))))+(IF(I44="",0,(IF(I44&lt;J44,1,0))))+(IF(J47="",0,(IF(J47&lt;I47,1,0))))+(IF(I55="",0,(IF(I55&lt;J55,1,0))))+(IF(J60="",0,(IF(J60&lt;I60,1,0))))+(IF(I67="",0,(IF(I67&lt;J67,1,0))))+(IF(I74="",0,(IF(I74&lt;J74,1,0))))+(IF(J80="",0,(IF(J80&lt;I80,1,0))))+(IF(J87="",0,(IF(J87&lt;I87,1,0))))+(IF(I90="",0,(IF(I90&lt;J90,1,0))))+(IF(J98="",0,(IF(J98&lt;I98,1,0))))+(IF(I103="",0,(IF(I103&lt;J103,1,0))))+(IF(J110="",0,(IF(J110&lt;I110,1,0))))</f>
        <v>1</v>
      </c>
      <c r="G121" s="67">
        <f>(J31+I37+I44+J47+I55+J60+I67+I74+J80+J87+I90+J98+I103+J110)</f>
        <v>78</v>
      </c>
      <c r="H121" s="67">
        <f>(I31+J37+J44+I47+J55+I60+J67+J74+I80+I87+J90+I98+J103+I110)</f>
        <v>11</v>
      </c>
      <c r="I121" s="67">
        <f t="shared" si="2"/>
        <v>35</v>
      </c>
      <c r="J121" s="67">
        <f t="shared" si="1"/>
        <v>67</v>
      </c>
      <c r="K121" s="129"/>
      <c r="L121" s="129"/>
    </row>
    <row r="122" spans="1:12" ht="26.25" customHeight="1">
      <c r="A122" s="66">
        <v>8</v>
      </c>
      <c r="B122" s="59" t="s">
        <v>107</v>
      </c>
      <c r="C122" s="67">
        <f t="shared" si="0"/>
        <v>14</v>
      </c>
      <c r="D122" s="67">
        <f>(IF(J32="",0,(IF(J32&gt;I32,1,0))))+(IF(I38="",0,(IF(I38&gt;J38,1,0))))+(IF(J44="",0,(IF(J44&gt;I44,1,0))))+(IF(I50="",0,(IF(I50&gt;J50,1,0))))+(IF(I56="",0,(IF(I56&gt;J56,1,0))))+(IF(J62="",0,(IF(J62&gt;I62,1,0))))+(IF(I68="",0,(IF(I68&gt;J68,1,0))))+(IF(I75="",0,(IF(I75&gt;J75,1,0))))+(IF(J81="",0,(IF(J81&gt;I81,1,0))))+(IF(I87="",0,(IF(I87&gt;J87,1,0))))+(IF(J93="",0,(IF(J93&gt;I93,1,0))))+(IF(J99="",0,(IF(J99&gt;I99,1,0))))+(IF(I105="",0,(IF(I105&gt;J105,1,0))))+(IF(J111="",0,(IF(J111&gt;I111,1,0))))</f>
        <v>2</v>
      </c>
      <c r="E122" s="67">
        <f>(IF(J32="",0,(IF(J32=I32,1,0))))+(IF(I38="",0,(IF(I38=J38,1,0))))+(IF(J44="",0,(IF(J44=I44,1,0))))+(IF(I50="",0,(IF(I50=J50,1,0))))+(IF(I56="",0,(IF(I56=J56,1,0))))+(IF(J62="",0,(IF(J62=I62,1,0))))+(IF(I68="",0,(IF(I68=J68,1,0))))+(IF(I75="",0,(IF(I75=J75,1,0))))+(IF(J81="",0,(IF(J81=I81,1,0))))+(IF(I87="",0,(IF(I87=J87,1,0))))+(IF(J93="",0,(IF(J93=I93,1,0))))+(IF(J99="",0,(IF(J99=I99,1,0))))+(IF(I105="",0,(IF(I105=J105,1,0))))+(IF(J111="",0,(IF(J111=I111,1,0))))</f>
        <v>1</v>
      </c>
      <c r="F122" s="67">
        <f>(IF(J32="",0,(IF(J32&lt;I32,1,0))))+(IF(I38="",0,(IF(I38&lt;J38,1,0))))+(IF(J44="",0,(IF(J44&lt;I44,1,0))))+(IF(I50="",0,(IF(I50&lt;J50,1,0))))+(IF(I56="",0,(IF(I56&lt;J56,1,0))))+(IF(J62="",0,(IF(J62&lt;I62,1,0))))+(IF(I68="",0,(IF(I68&lt;J68,1,0))))+(IF(I75="",0,(IF(I75&lt;J75,1,0))))+(IF(J81="",0,(IF(J81&lt;I81,1,0))))+(IF(I87="",0,(IF(I87&lt;J87,1,0))))+(IF(J93="",0,(IF(J93&lt;I93,1,0))))+(IF(J99="",0,(IF(J99&lt;I99,1,0))))+(IF(I105="",0,(IF(I105&lt;J105,1,0))))+(IF(J111="",0,(IF(J111&lt;I111,1,0))))</f>
        <v>11</v>
      </c>
      <c r="G122" s="67">
        <f>(J32+I38+J44+I50+I56+J62+I68+I75+J81+I87+J93+J99+I105+J111)</f>
        <v>22</v>
      </c>
      <c r="H122" s="67">
        <f>(I32+J38+I44+J50+J56+I62+J68+J75+I81+J87+I93+I99+J105+I111)</f>
        <v>72</v>
      </c>
      <c r="I122" s="67">
        <f t="shared" si="2"/>
        <v>7</v>
      </c>
      <c r="J122" s="67">
        <f t="shared" si="1"/>
        <v>-50</v>
      </c>
      <c r="K122" s="129"/>
      <c r="L122" s="129"/>
    </row>
    <row r="123" ht="12.75"/>
  </sheetData>
  <sheetProtection password="904E" sheet="1" formatCells="0" sort="0"/>
  <mergeCells count="181">
    <mergeCell ref="A1:J1"/>
    <mergeCell ref="A2:J8"/>
    <mergeCell ref="A9:J9"/>
    <mergeCell ref="A11:J11"/>
    <mergeCell ref="A21:J21"/>
    <mergeCell ref="A22:J22"/>
    <mergeCell ref="A23:J23"/>
    <mergeCell ref="A24:J24"/>
    <mergeCell ref="A25:J25"/>
    <mergeCell ref="A26:J26"/>
    <mergeCell ref="A27:J27"/>
    <mergeCell ref="E28:F28"/>
    <mergeCell ref="G28:H28"/>
    <mergeCell ref="I28:J28"/>
    <mergeCell ref="E29:F29"/>
    <mergeCell ref="G29:H29"/>
    <mergeCell ref="E30:F30"/>
    <mergeCell ref="G30:H30"/>
    <mergeCell ref="E31:F31"/>
    <mergeCell ref="G31:H31"/>
    <mergeCell ref="E32:F32"/>
    <mergeCell ref="G32:H32"/>
    <mergeCell ref="A33:J33"/>
    <mergeCell ref="E34:F34"/>
    <mergeCell ref="G34:H34"/>
    <mergeCell ref="I34:J34"/>
    <mergeCell ref="E35:F35"/>
    <mergeCell ref="G35:H35"/>
    <mergeCell ref="E36:F36"/>
    <mergeCell ref="G36:H36"/>
    <mergeCell ref="E37:F37"/>
    <mergeCell ref="G37:H37"/>
    <mergeCell ref="E38:F38"/>
    <mergeCell ref="G38:H38"/>
    <mergeCell ref="A39:J39"/>
    <mergeCell ref="E40:F40"/>
    <mergeCell ref="G40:H40"/>
    <mergeCell ref="I40:J40"/>
    <mergeCell ref="E41:F41"/>
    <mergeCell ref="G41:H41"/>
    <mergeCell ref="E42:F42"/>
    <mergeCell ref="G42:H42"/>
    <mergeCell ref="E43:F43"/>
    <mergeCell ref="G43:H43"/>
    <mergeCell ref="E44:F44"/>
    <mergeCell ref="G44:H44"/>
    <mergeCell ref="A45:J45"/>
    <mergeCell ref="E46:F46"/>
    <mergeCell ref="G46:H46"/>
    <mergeCell ref="I46:J46"/>
    <mergeCell ref="E47:F47"/>
    <mergeCell ref="G47:H47"/>
    <mergeCell ref="E48:F48"/>
    <mergeCell ref="G48:H48"/>
    <mergeCell ref="E49:F49"/>
    <mergeCell ref="G49:H49"/>
    <mergeCell ref="E50:F50"/>
    <mergeCell ref="G50:H50"/>
    <mergeCell ref="A51:J51"/>
    <mergeCell ref="E52:F52"/>
    <mergeCell ref="G52:H52"/>
    <mergeCell ref="I52:J52"/>
    <mergeCell ref="E53:F53"/>
    <mergeCell ref="G53:H53"/>
    <mergeCell ref="E54:F54"/>
    <mergeCell ref="G54:H54"/>
    <mergeCell ref="E55:F55"/>
    <mergeCell ref="G55:H55"/>
    <mergeCell ref="E56:F56"/>
    <mergeCell ref="G56:H56"/>
    <mergeCell ref="A57:J57"/>
    <mergeCell ref="E58:F58"/>
    <mergeCell ref="G58:H58"/>
    <mergeCell ref="I58:J58"/>
    <mergeCell ref="E59:F59"/>
    <mergeCell ref="G59:H59"/>
    <mergeCell ref="E60:F60"/>
    <mergeCell ref="G60:H60"/>
    <mergeCell ref="E61:F61"/>
    <mergeCell ref="G61:H61"/>
    <mergeCell ref="E62:F62"/>
    <mergeCell ref="G62:H62"/>
    <mergeCell ref="A63:J63"/>
    <mergeCell ref="E64:F64"/>
    <mergeCell ref="G64:H64"/>
    <mergeCell ref="I64:J64"/>
    <mergeCell ref="E65:F65"/>
    <mergeCell ref="G65:H65"/>
    <mergeCell ref="E66:F66"/>
    <mergeCell ref="G66:H66"/>
    <mergeCell ref="E67:F67"/>
    <mergeCell ref="G67:H67"/>
    <mergeCell ref="E68:F68"/>
    <mergeCell ref="G68:H68"/>
    <mergeCell ref="A69:J69"/>
    <mergeCell ref="A70:J70"/>
    <mergeCell ref="E71:F71"/>
    <mergeCell ref="G71:H71"/>
    <mergeCell ref="I71:J71"/>
    <mergeCell ref="E72:F72"/>
    <mergeCell ref="G72:H72"/>
    <mergeCell ref="E73:F73"/>
    <mergeCell ref="G73:H73"/>
    <mergeCell ref="E74:F74"/>
    <mergeCell ref="G74:H74"/>
    <mergeCell ref="E75:F75"/>
    <mergeCell ref="G75:H75"/>
    <mergeCell ref="A76:J76"/>
    <mergeCell ref="E77:F77"/>
    <mergeCell ref="G77:H77"/>
    <mergeCell ref="I77:J77"/>
    <mergeCell ref="E78:F78"/>
    <mergeCell ref="G78:H78"/>
    <mergeCell ref="E79:F79"/>
    <mergeCell ref="G79:H79"/>
    <mergeCell ref="E80:F80"/>
    <mergeCell ref="G80:H80"/>
    <mergeCell ref="E81:F81"/>
    <mergeCell ref="G81:H81"/>
    <mergeCell ref="A82:J82"/>
    <mergeCell ref="E83:F83"/>
    <mergeCell ref="G83:H83"/>
    <mergeCell ref="I83:J83"/>
    <mergeCell ref="E84:F84"/>
    <mergeCell ref="G84:H84"/>
    <mergeCell ref="E85:F85"/>
    <mergeCell ref="G85:H85"/>
    <mergeCell ref="E86:F86"/>
    <mergeCell ref="G86:H86"/>
    <mergeCell ref="E87:F87"/>
    <mergeCell ref="G87:H87"/>
    <mergeCell ref="A88:J88"/>
    <mergeCell ref="E89:F89"/>
    <mergeCell ref="G89:H89"/>
    <mergeCell ref="I89:J89"/>
    <mergeCell ref="E90:F90"/>
    <mergeCell ref="G90:H90"/>
    <mergeCell ref="E91:F91"/>
    <mergeCell ref="G91:H91"/>
    <mergeCell ref="E92:F92"/>
    <mergeCell ref="G92:H92"/>
    <mergeCell ref="E93:F93"/>
    <mergeCell ref="G93:H93"/>
    <mergeCell ref="A94:J94"/>
    <mergeCell ref="E95:F95"/>
    <mergeCell ref="G95:H95"/>
    <mergeCell ref="I95:J95"/>
    <mergeCell ref="E96:F96"/>
    <mergeCell ref="G96:H96"/>
    <mergeCell ref="E97:F97"/>
    <mergeCell ref="G97:H97"/>
    <mergeCell ref="E98:F98"/>
    <mergeCell ref="G98:H98"/>
    <mergeCell ref="E99:F99"/>
    <mergeCell ref="G99:H99"/>
    <mergeCell ref="A100:J100"/>
    <mergeCell ref="E101:F101"/>
    <mergeCell ref="G101:H101"/>
    <mergeCell ref="I101:J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A106:J106"/>
    <mergeCell ref="E107:F107"/>
    <mergeCell ref="G107:H107"/>
    <mergeCell ref="I107:J107"/>
    <mergeCell ref="E111:F111"/>
    <mergeCell ref="G111:H111"/>
    <mergeCell ref="A113:J113"/>
    <mergeCell ref="K113:L113"/>
    <mergeCell ref="E108:F108"/>
    <mergeCell ref="G108:H108"/>
    <mergeCell ref="E109:F109"/>
    <mergeCell ref="G109:H109"/>
    <mergeCell ref="E110:F110"/>
    <mergeCell ref="G110:H110"/>
  </mergeCells>
  <printOptions/>
  <pageMargins left="0.78" right="0.44" top="0.39" bottom="0.47" header="0.23999999999999996" footer="0.32"/>
  <pageSetup horizontalDpi="1200" verticalDpi="1200" orientation="portrait" paperSize="9" scale="74" r:id="rId2"/>
  <rowBreaks count="1" manualBreakCount="1">
    <brk id="56" max="11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3"/>
  </sheetPr>
  <dimension ref="A1:P169"/>
  <sheetViews>
    <sheetView workbookViewId="0" topLeftCell="A1">
      <selection activeCell="A9" sqref="A9:J9"/>
    </sheetView>
  </sheetViews>
  <sheetFormatPr defaultColWidth="0" defaultRowHeight="12.75" customHeight="1" zeroHeight="1"/>
  <cols>
    <col min="1" max="1" width="11.875" style="65" customWidth="1"/>
    <col min="2" max="2" width="22.25390625" style="65" bestFit="1" customWidth="1"/>
    <col min="3" max="3" width="10.125" style="65" bestFit="1" customWidth="1"/>
    <col min="4" max="4" width="9.125" style="65" customWidth="1"/>
    <col min="5" max="5" width="11.625" style="65" bestFit="1" customWidth="1"/>
    <col min="6" max="9" width="9.125" style="65" customWidth="1"/>
    <col min="10" max="10" width="8.75390625" style="65" customWidth="1"/>
    <col min="11" max="12" width="5.75390625" style="65" customWidth="1"/>
    <col min="13" max="16384" width="0" style="4" hidden="1" customWidth="1"/>
  </cols>
  <sheetData>
    <row r="1" spans="1:12" s="3" customFormat="1" ht="12.7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9"/>
      <c r="L1" s="9"/>
    </row>
    <row r="2" spans="1:12" s="3" customFormat="1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9"/>
      <c r="L2" s="9"/>
    </row>
    <row r="3" spans="1:12" s="3" customFormat="1" ht="12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9"/>
      <c r="L3" s="9"/>
    </row>
    <row r="4" spans="1:12" s="3" customFormat="1" ht="12.7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9"/>
      <c r="L4" s="9"/>
    </row>
    <row r="5" spans="1:12" s="3" customFormat="1" ht="12.7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9"/>
      <c r="L5" s="9"/>
    </row>
    <row r="6" spans="1:12" s="3" customFormat="1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9"/>
      <c r="L6" s="9"/>
    </row>
    <row r="7" spans="1:12" s="3" customFormat="1" ht="12.7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9"/>
      <c r="L7" s="9"/>
    </row>
    <row r="8" spans="1:12" s="3" customFormat="1" ht="63.75" customHeight="1" thickBo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9"/>
      <c r="L8" s="9"/>
    </row>
    <row r="9" spans="1:12" s="3" customFormat="1" ht="27.75" customHeight="1" thickBot="1">
      <c r="A9" s="154" t="s">
        <v>108</v>
      </c>
      <c r="B9" s="155"/>
      <c r="C9" s="155"/>
      <c r="D9" s="155"/>
      <c r="E9" s="155"/>
      <c r="F9" s="155"/>
      <c r="G9" s="155"/>
      <c r="H9" s="155"/>
      <c r="I9" s="155"/>
      <c r="J9" s="156"/>
      <c r="K9" s="9"/>
      <c r="L9" s="9"/>
    </row>
    <row r="10" spans="1:10" s="7" customFormat="1" ht="12.7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3" s="27" customFormat="1" ht="16.5" customHeight="1">
      <c r="A11" s="157" t="s">
        <v>0</v>
      </c>
      <c r="B11" s="158"/>
      <c r="C11" s="158"/>
      <c r="D11" s="158"/>
      <c r="E11" s="158"/>
      <c r="F11" s="158"/>
      <c r="G11" s="158"/>
      <c r="H11" s="158"/>
      <c r="I11" s="158"/>
      <c r="J11" s="158"/>
      <c r="K11" s="7"/>
      <c r="L11" s="7"/>
      <c r="M11" s="28"/>
    </row>
    <row r="12" spans="1:12" s="27" customFormat="1" ht="15.75">
      <c r="A12" s="12" t="s">
        <v>1</v>
      </c>
      <c r="B12" s="13" t="s">
        <v>2</v>
      </c>
      <c r="C12" s="14" t="s">
        <v>3</v>
      </c>
      <c r="D12" s="14" t="s">
        <v>4</v>
      </c>
      <c r="E12" s="14" t="s">
        <v>5</v>
      </c>
      <c r="F12" s="14" t="s">
        <v>6</v>
      </c>
      <c r="G12" s="14" t="s">
        <v>7</v>
      </c>
      <c r="H12" s="14" t="s">
        <v>8</v>
      </c>
      <c r="I12" s="14" t="s">
        <v>9</v>
      </c>
      <c r="J12" s="14" t="s">
        <v>10</v>
      </c>
      <c r="K12" s="7"/>
      <c r="L12" s="7"/>
    </row>
    <row r="13" spans="1:16" s="27" customFormat="1" ht="26.25" customHeight="1">
      <c r="A13" s="41">
        <v>1</v>
      </c>
      <c r="B13" s="42" t="s">
        <v>116</v>
      </c>
      <c r="C13" s="48">
        <v>16</v>
      </c>
      <c r="D13" s="48">
        <v>14</v>
      </c>
      <c r="E13" s="48">
        <v>0</v>
      </c>
      <c r="F13" s="48">
        <v>2</v>
      </c>
      <c r="G13" s="48">
        <v>74</v>
      </c>
      <c r="H13" s="48">
        <v>9</v>
      </c>
      <c r="I13" s="48">
        <v>42</v>
      </c>
      <c r="J13" s="48">
        <v>65</v>
      </c>
      <c r="K13" s="7"/>
      <c r="L13" s="7"/>
      <c r="M13" s="29"/>
      <c r="N13" s="29"/>
      <c r="O13" s="30"/>
      <c r="P13" s="29"/>
    </row>
    <row r="14" spans="1:12" s="27" customFormat="1" ht="26.25" customHeight="1">
      <c r="A14" s="41">
        <v>2</v>
      </c>
      <c r="B14" s="42" t="s">
        <v>114</v>
      </c>
      <c r="C14" s="48">
        <v>16</v>
      </c>
      <c r="D14" s="48">
        <v>14</v>
      </c>
      <c r="E14" s="48">
        <v>0</v>
      </c>
      <c r="F14" s="48">
        <v>2</v>
      </c>
      <c r="G14" s="48">
        <v>80</v>
      </c>
      <c r="H14" s="48">
        <v>9</v>
      </c>
      <c r="I14" s="48">
        <v>42</v>
      </c>
      <c r="J14" s="48">
        <v>71</v>
      </c>
      <c r="K14" s="7"/>
      <c r="L14" s="7"/>
    </row>
    <row r="15" spans="1:12" s="27" customFormat="1" ht="26.25" customHeight="1">
      <c r="A15" s="41">
        <v>3</v>
      </c>
      <c r="B15" s="42" t="s">
        <v>109</v>
      </c>
      <c r="C15" s="48">
        <v>16</v>
      </c>
      <c r="D15" s="48">
        <v>11</v>
      </c>
      <c r="E15" s="48">
        <v>1</v>
      </c>
      <c r="F15" s="48">
        <v>4</v>
      </c>
      <c r="G15" s="48">
        <v>39</v>
      </c>
      <c r="H15" s="48">
        <v>28</v>
      </c>
      <c r="I15" s="48">
        <v>34</v>
      </c>
      <c r="J15" s="48">
        <v>11</v>
      </c>
      <c r="K15" s="7"/>
      <c r="L15" s="7"/>
    </row>
    <row r="16" spans="1:12" s="27" customFormat="1" ht="26.25" customHeight="1">
      <c r="A16" s="41">
        <v>4</v>
      </c>
      <c r="B16" s="42" t="s">
        <v>111</v>
      </c>
      <c r="C16" s="48">
        <v>16</v>
      </c>
      <c r="D16" s="48">
        <v>9</v>
      </c>
      <c r="E16" s="48">
        <v>1</v>
      </c>
      <c r="F16" s="48">
        <v>6</v>
      </c>
      <c r="G16" s="48">
        <v>36</v>
      </c>
      <c r="H16" s="48">
        <v>29</v>
      </c>
      <c r="I16" s="48">
        <v>28</v>
      </c>
      <c r="J16" s="48">
        <v>7</v>
      </c>
      <c r="K16" s="7"/>
      <c r="L16" s="7"/>
    </row>
    <row r="17" spans="1:12" s="27" customFormat="1" ht="26.25" customHeight="1">
      <c r="A17" s="41">
        <v>5</v>
      </c>
      <c r="B17" s="42" t="s">
        <v>110</v>
      </c>
      <c r="C17" s="48">
        <v>16</v>
      </c>
      <c r="D17" s="48">
        <v>8</v>
      </c>
      <c r="E17" s="48">
        <v>1</v>
      </c>
      <c r="F17" s="48">
        <v>7</v>
      </c>
      <c r="G17" s="48">
        <v>37</v>
      </c>
      <c r="H17" s="48">
        <v>54</v>
      </c>
      <c r="I17" s="48">
        <v>25</v>
      </c>
      <c r="J17" s="48">
        <v>-17</v>
      </c>
      <c r="K17" s="7"/>
      <c r="L17" s="7"/>
    </row>
    <row r="18" spans="1:12" s="27" customFormat="1" ht="26.25" customHeight="1">
      <c r="A18" s="41">
        <v>6</v>
      </c>
      <c r="B18" s="42" t="s">
        <v>117</v>
      </c>
      <c r="C18" s="48">
        <v>16</v>
      </c>
      <c r="D18" s="48">
        <v>4</v>
      </c>
      <c r="E18" s="48">
        <v>1</v>
      </c>
      <c r="F18" s="48">
        <v>11</v>
      </c>
      <c r="G18" s="48">
        <v>25</v>
      </c>
      <c r="H18" s="48">
        <v>60</v>
      </c>
      <c r="I18" s="48">
        <v>13</v>
      </c>
      <c r="J18" s="48">
        <v>-35</v>
      </c>
      <c r="K18" s="7"/>
      <c r="L18" s="7"/>
    </row>
    <row r="19" spans="1:12" s="27" customFormat="1" ht="26.25" customHeight="1">
      <c r="A19" s="41">
        <v>7</v>
      </c>
      <c r="B19" s="42" t="s">
        <v>113</v>
      </c>
      <c r="C19" s="48">
        <v>16</v>
      </c>
      <c r="D19" s="48">
        <v>4</v>
      </c>
      <c r="E19" s="48">
        <v>2</v>
      </c>
      <c r="F19" s="48">
        <v>10</v>
      </c>
      <c r="G19" s="48">
        <v>26</v>
      </c>
      <c r="H19" s="48">
        <v>69</v>
      </c>
      <c r="I19" s="48">
        <v>11</v>
      </c>
      <c r="J19" s="48">
        <v>-43</v>
      </c>
      <c r="K19" s="7"/>
      <c r="L19" s="7"/>
    </row>
    <row r="20" spans="1:12" s="27" customFormat="1" ht="26.25" customHeight="1">
      <c r="A20" s="41">
        <v>8</v>
      </c>
      <c r="B20" s="42" t="s">
        <v>115</v>
      </c>
      <c r="C20" s="48">
        <v>16</v>
      </c>
      <c r="D20" s="48">
        <v>3</v>
      </c>
      <c r="E20" s="48">
        <v>2</v>
      </c>
      <c r="F20" s="48">
        <v>11</v>
      </c>
      <c r="G20" s="48">
        <v>22</v>
      </c>
      <c r="H20" s="48">
        <v>36</v>
      </c>
      <c r="I20" s="48">
        <v>5</v>
      </c>
      <c r="J20" s="48">
        <v>-14</v>
      </c>
      <c r="K20" s="7"/>
      <c r="L20" s="7"/>
    </row>
    <row r="21" spans="1:12" s="27" customFormat="1" ht="26.25" customHeight="1">
      <c r="A21" s="41">
        <v>9</v>
      </c>
      <c r="B21" s="42" t="s">
        <v>112</v>
      </c>
      <c r="C21" s="48">
        <v>16</v>
      </c>
      <c r="D21" s="48">
        <v>0</v>
      </c>
      <c r="E21" s="48">
        <v>0</v>
      </c>
      <c r="F21" s="48">
        <v>16</v>
      </c>
      <c r="G21" s="48">
        <v>0</v>
      </c>
      <c r="H21" s="48">
        <v>48</v>
      </c>
      <c r="I21" s="48">
        <v>-6</v>
      </c>
      <c r="J21" s="48">
        <v>-45</v>
      </c>
      <c r="K21" s="7"/>
      <c r="L21" s="7"/>
    </row>
    <row r="22" spans="1:12" s="27" customFormat="1" ht="26.25" customHeight="1">
      <c r="A22" s="159" t="s">
        <v>175</v>
      </c>
      <c r="B22" s="159"/>
      <c r="C22" s="159"/>
      <c r="D22" s="159"/>
      <c r="E22" s="159"/>
      <c r="F22" s="159"/>
      <c r="G22" s="159"/>
      <c r="H22" s="159"/>
      <c r="I22" s="159"/>
      <c r="J22" s="159"/>
      <c r="K22" s="7"/>
      <c r="L22" s="7"/>
    </row>
    <row r="23" spans="1:12" s="3" customFormat="1" ht="15.75" customHeight="1">
      <c r="A23" s="170" t="s">
        <v>201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0"/>
      <c r="L23" s="10"/>
    </row>
    <row r="24" spans="1:12" s="3" customFormat="1" ht="15.75" customHeight="1">
      <c r="A24" s="170" t="s">
        <v>209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0"/>
      <c r="L24" s="10"/>
    </row>
    <row r="25" spans="1:12" s="3" customFormat="1" ht="15.75" customHeight="1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0"/>
      <c r="L25" s="10"/>
    </row>
    <row r="26" spans="1:12" s="27" customFormat="1" ht="26.25" customHeight="1">
      <c r="A26" s="197"/>
      <c r="B26" s="116"/>
      <c r="C26" s="119"/>
      <c r="D26" s="119"/>
      <c r="E26" s="119"/>
      <c r="F26" s="119"/>
      <c r="G26" s="119"/>
      <c r="H26" s="119"/>
      <c r="I26" s="119"/>
      <c r="J26" s="119"/>
      <c r="K26" s="7"/>
      <c r="L26" s="7"/>
    </row>
    <row r="27" spans="1:12" s="3" customFormat="1" ht="15.75" customHeight="1" thickBot="1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0"/>
      <c r="L27" s="10"/>
    </row>
    <row r="28" spans="1:12" ht="18.75" customHeight="1" thickBot="1">
      <c r="A28" s="149" t="s">
        <v>12</v>
      </c>
      <c r="B28" s="150"/>
      <c r="C28" s="150"/>
      <c r="D28" s="150"/>
      <c r="E28" s="150"/>
      <c r="F28" s="150"/>
      <c r="G28" s="150"/>
      <c r="H28" s="150"/>
      <c r="I28" s="150"/>
      <c r="J28" s="151"/>
      <c r="K28" s="7"/>
      <c r="L28" s="7"/>
    </row>
    <row r="29" spans="1:12" ht="18.75" customHeight="1">
      <c r="A29" s="152" t="s">
        <v>13</v>
      </c>
      <c r="B29" s="152"/>
      <c r="C29" s="152"/>
      <c r="D29" s="152"/>
      <c r="E29" s="152"/>
      <c r="F29" s="152"/>
      <c r="G29" s="152"/>
      <c r="H29" s="152"/>
      <c r="I29" s="152"/>
      <c r="J29" s="152"/>
      <c r="K29" s="7"/>
      <c r="L29" s="7"/>
    </row>
    <row r="30" spans="1:12" s="3" customFormat="1" ht="12.75">
      <c r="A30" s="15" t="s">
        <v>14</v>
      </c>
      <c r="B30" s="15" t="s">
        <v>15</v>
      </c>
      <c r="C30" s="15" t="s">
        <v>16</v>
      </c>
      <c r="D30" s="15" t="s">
        <v>17</v>
      </c>
      <c r="E30" s="146" t="s">
        <v>18</v>
      </c>
      <c r="F30" s="146"/>
      <c r="G30" s="146" t="s">
        <v>19</v>
      </c>
      <c r="H30" s="146"/>
      <c r="I30" s="146" t="s">
        <v>20</v>
      </c>
      <c r="J30" s="146"/>
      <c r="K30" s="9"/>
      <c r="L30" s="9"/>
    </row>
    <row r="31" spans="1:12" ht="18.75" customHeight="1">
      <c r="A31" s="18">
        <v>45172</v>
      </c>
      <c r="B31" s="19" t="s">
        <v>165</v>
      </c>
      <c r="C31" s="18" t="s">
        <v>162</v>
      </c>
      <c r="D31" s="19" t="s">
        <v>139</v>
      </c>
      <c r="E31" s="144" t="str">
        <f>B166</f>
        <v>KARACABEY DAMLA </v>
      </c>
      <c r="F31" s="144"/>
      <c r="G31" s="144" t="str">
        <f>B159</f>
        <v>BURGAZSPOR</v>
      </c>
      <c r="H31" s="144"/>
      <c r="I31" s="19">
        <v>0</v>
      </c>
      <c r="J31" s="19">
        <v>1</v>
      </c>
      <c r="K31" s="7"/>
      <c r="L31" s="7"/>
    </row>
    <row r="32" spans="1:12" ht="18.75" customHeight="1">
      <c r="A32" s="18">
        <v>45172</v>
      </c>
      <c r="B32" s="19" t="s">
        <v>165</v>
      </c>
      <c r="C32" s="19" t="s">
        <v>162</v>
      </c>
      <c r="D32" s="19" t="s">
        <v>137</v>
      </c>
      <c r="E32" s="144" t="str">
        <f>B160</f>
        <v>KARACABEY G. BİR.</v>
      </c>
      <c r="F32" s="144"/>
      <c r="G32" s="144" t="str">
        <f>B165</f>
        <v>M. KEMALPAŞA 2014 </v>
      </c>
      <c r="H32" s="144"/>
      <c r="I32" s="19">
        <v>2</v>
      </c>
      <c r="J32" s="19">
        <v>1</v>
      </c>
      <c r="K32" s="7"/>
      <c r="L32" s="7"/>
    </row>
    <row r="33" spans="1:12" ht="18.75" customHeight="1">
      <c r="A33" s="18">
        <v>45172</v>
      </c>
      <c r="B33" s="19" t="s">
        <v>166</v>
      </c>
      <c r="C33" s="19" t="s">
        <v>162</v>
      </c>
      <c r="D33" s="19" t="s">
        <v>139</v>
      </c>
      <c r="E33" s="144" t="str">
        <f>B164</f>
        <v>M. K.PAŞASPOR BLD.</v>
      </c>
      <c r="F33" s="144"/>
      <c r="G33" s="144" t="str">
        <f>B161</f>
        <v>ÇİMEN SPOR</v>
      </c>
      <c r="H33" s="144"/>
      <c r="I33" s="19">
        <v>6</v>
      </c>
      <c r="J33" s="19">
        <v>0</v>
      </c>
      <c r="K33" s="7"/>
      <c r="L33" s="7"/>
    </row>
    <row r="34" spans="1:12" ht="18.75" customHeight="1">
      <c r="A34" s="18">
        <v>45172</v>
      </c>
      <c r="B34" s="19" t="s">
        <v>143</v>
      </c>
      <c r="C34" s="19" t="s">
        <v>162</v>
      </c>
      <c r="D34" s="19" t="s">
        <v>137</v>
      </c>
      <c r="E34" s="139" t="str">
        <f>B162</f>
        <v>BALKANSPOR</v>
      </c>
      <c r="F34" s="140"/>
      <c r="G34" s="139" t="str">
        <f>B163</f>
        <v>MUDANYASPOR</v>
      </c>
      <c r="H34" s="140"/>
      <c r="I34" s="19">
        <v>3</v>
      </c>
      <c r="J34" s="19">
        <v>0</v>
      </c>
      <c r="K34" s="7"/>
      <c r="L34" s="7"/>
    </row>
    <row r="35" spans="1:12" ht="18.75" customHeight="1">
      <c r="A35" s="19"/>
      <c r="B35" s="19"/>
      <c r="C35" s="19"/>
      <c r="D35" s="19"/>
      <c r="E35" s="139" t="str">
        <f>B167</f>
        <v>AKÇALAR SPOR</v>
      </c>
      <c r="F35" s="140"/>
      <c r="G35" s="139" t="str">
        <f>B168</f>
        <v>BAY</v>
      </c>
      <c r="H35" s="140"/>
      <c r="I35" s="19"/>
      <c r="J35" s="19"/>
      <c r="K35" s="7"/>
      <c r="L35" s="7"/>
    </row>
    <row r="36" spans="1:12" ht="18.75" customHeight="1">
      <c r="A36" s="145" t="s">
        <v>21</v>
      </c>
      <c r="B36" s="145"/>
      <c r="C36" s="145"/>
      <c r="D36" s="145"/>
      <c r="E36" s="145"/>
      <c r="F36" s="145"/>
      <c r="G36" s="145"/>
      <c r="H36" s="145"/>
      <c r="I36" s="145"/>
      <c r="J36" s="145"/>
      <c r="K36" s="7"/>
      <c r="L36" s="7"/>
    </row>
    <row r="37" spans="1:12" s="3" customFormat="1" ht="12.75">
      <c r="A37" s="15" t="s">
        <v>14</v>
      </c>
      <c r="B37" s="15" t="s">
        <v>15</v>
      </c>
      <c r="C37" s="15" t="s">
        <v>16</v>
      </c>
      <c r="D37" s="15" t="s">
        <v>17</v>
      </c>
      <c r="E37" s="146" t="s">
        <v>18</v>
      </c>
      <c r="F37" s="146"/>
      <c r="G37" s="146" t="s">
        <v>19</v>
      </c>
      <c r="H37" s="146"/>
      <c r="I37" s="146" t="s">
        <v>20</v>
      </c>
      <c r="J37" s="146"/>
      <c r="K37" s="9"/>
      <c r="L37" s="9"/>
    </row>
    <row r="38" spans="1:12" ht="18.75" customHeight="1">
      <c r="A38" s="18">
        <v>45174</v>
      </c>
      <c r="B38" s="19" t="s">
        <v>166</v>
      </c>
      <c r="C38" s="18" t="s">
        <v>160</v>
      </c>
      <c r="D38" s="19" t="s">
        <v>139</v>
      </c>
      <c r="E38" s="144" t="str">
        <f>B165</f>
        <v>M. KEMALPAŞA 2014 </v>
      </c>
      <c r="F38" s="144"/>
      <c r="G38" s="144" t="str">
        <f>B167</f>
        <v>AKÇALAR SPOR</v>
      </c>
      <c r="H38" s="144"/>
      <c r="I38" s="19">
        <v>5</v>
      </c>
      <c r="J38" s="19">
        <v>0</v>
      </c>
      <c r="K38" s="7"/>
      <c r="L38" s="7"/>
    </row>
    <row r="39" spans="1:12" ht="18.75" customHeight="1">
      <c r="A39" s="18">
        <v>45174</v>
      </c>
      <c r="B39" s="19" t="s">
        <v>152</v>
      </c>
      <c r="C39" s="19" t="s">
        <v>160</v>
      </c>
      <c r="D39" s="19" t="s">
        <v>137</v>
      </c>
      <c r="E39" s="144" t="str">
        <f>B159</f>
        <v>BURGAZSPOR</v>
      </c>
      <c r="F39" s="144"/>
      <c r="G39" s="144" t="str">
        <f>B164</f>
        <v>M. K.PAŞASPOR BLD.</v>
      </c>
      <c r="H39" s="144"/>
      <c r="I39" s="19">
        <v>1</v>
      </c>
      <c r="J39" s="19">
        <v>1</v>
      </c>
      <c r="K39" s="7"/>
      <c r="L39" s="7"/>
    </row>
    <row r="40" spans="1:12" ht="18.75" customHeight="1">
      <c r="A40" s="18">
        <v>45174</v>
      </c>
      <c r="B40" s="19" t="s">
        <v>146</v>
      </c>
      <c r="C40" s="19" t="s">
        <v>160</v>
      </c>
      <c r="D40" s="19" t="s">
        <v>137</v>
      </c>
      <c r="E40" s="144" t="str">
        <f>B163</f>
        <v>MUDANYASPOR</v>
      </c>
      <c r="F40" s="144"/>
      <c r="G40" s="144" t="str">
        <f>B160</f>
        <v>KARACABEY G. BİR.</v>
      </c>
      <c r="H40" s="144"/>
      <c r="I40" s="19">
        <v>0</v>
      </c>
      <c r="J40" s="19">
        <v>3</v>
      </c>
      <c r="K40" s="7"/>
      <c r="L40" s="7"/>
    </row>
    <row r="41" spans="1:12" ht="18.75" customHeight="1">
      <c r="A41" s="18">
        <v>45174</v>
      </c>
      <c r="B41" s="19" t="s">
        <v>166</v>
      </c>
      <c r="C41" s="19" t="s">
        <v>160</v>
      </c>
      <c r="D41" s="19" t="s">
        <v>137</v>
      </c>
      <c r="E41" s="139" t="str">
        <f>B161</f>
        <v>ÇİMEN SPOR</v>
      </c>
      <c r="F41" s="140"/>
      <c r="G41" s="139" t="str">
        <f>B162</f>
        <v>BALKANSPOR</v>
      </c>
      <c r="H41" s="140"/>
      <c r="I41" s="19">
        <v>0</v>
      </c>
      <c r="J41" s="19">
        <v>8</v>
      </c>
      <c r="K41" s="7"/>
      <c r="L41" s="7"/>
    </row>
    <row r="42" spans="1:12" ht="18.75" customHeight="1">
      <c r="A42" s="19"/>
      <c r="B42" s="19"/>
      <c r="C42" s="19"/>
      <c r="D42" s="19"/>
      <c r="E42" s="139" t="str">
        <f>B166</f>
        <v>KARACABEY DAMLA </v>
      </c>
      <c r="F42" s="140"/>
      <c r="G42" s="139" t="str">
        <f>B168</f>
        <v>BAY</v>
      </c>
      <c r="H42" s="140"/>
      <c r="I42" s="19"/>
      <c r="J42" s="19"/>
      <c r="K42" s="7"/>
      <c r="L42" s="7"/>
    </row>
    <row r="43" spans="1:12" ht="18.75" customHeight="1">
      <c r="A43" s="145" t="s">
        <v>22</v>
      </c>
      <c r="B43" s="145"/>
      <c r="C43" s="145"/>
      <c r="D43" s="145"/>
      <c r="E43" s="145"/>
      <c r="F43" s="145"/>
      <c r="G43" s="145"/>
      <c r="H43" s="145"/>
      <c r="I43" s="145"/>
      <c r="J43" s="145"/>
      <c r="K43" s="7"/>
      <c r="L43" s="7"/>
    </row>
    <row r="44" spans="1:12" s="3" customFormat="1" ht="12.75">
      <c r="A44" s="15" t="s">
        <v>14</v>
      </c>
      <c r="B44" s="15" t="s">
        <v>15</v>
      </c>
      <c r="C44" s="15" t="s">
        <v>16</v>
      </c>
      <c r="D44" s="15" t="s">
        <v>17</v>
      </c>
      <c r="E44" s="146" t="s">
        <v>18</v>
      </c>
      <c r="F44" s="146"/>
      <c r="G44" s="146" t="s">
        <v>19</v>
      </c>
      <c r="H44" s="146"/>
      <c r="I44" s="146" t="s">
        <v>20</v>
      </c>
      <c r="J44" s="146"/>
      <c r="K44" s="9"/>
      <c r="L44" s="9"/>
    </row>
    <row r="45" spans="1:12" ht="18.75" customHeight="1">
      <c r="A45" s="18">
        <v>45178</v>
      </c>
      <c r="B45" s="19" t="s">
        <v>166</v>
      </c>
      <c r="C45" s="18" t="s">
        <v>136</v>
      </c>
      <c r="D45" s="19" t="s">
        <v>137</v>
      </c>
      <c r="E45" s="144" t="str">
        <f>B164</f>
        <v>M. K.PAŞASPOR BLD.</v>
      </c>
      <c r="F45" s="144"/>
      <c r="G45" s="144" t="str">
        <f>B166</f>
        <v>KARACABEY DAMLA </v>
      </c>
      <c r="H45" s="144"/>
      <c r="I45" s="19">
        <v>6</v>
      </c>
      <c r="J45" s="19">
        <v>0</v>
      </c>
      <c r="K45" s="7"/>
      <c r="L45" s="7"/>
    </row>
    <row r="46" spans="1:12" ht="18.75" customHeight="1">
      <c r="A46" s="18">
        <v>45178</v>
      </c>
      <c r="B46" s="19" t="s">
        <v>146</v>
      </c>
      <c r="C46" s="19" t="s">
        <v>136</v>
      </c>
      <c r="D46" s="19" t="s">
        <v>139</v>
      </c>
      <c r="E46" s="144" t="str">
        <f>B167</f>
        <v>AKÇALAR SPOR</v>
      </c>
      <c r="F46" s="144"/>
      <c r="G46" s="144" t="str">
        <f>B163</f>
        <v>MUDANYASPOR</v>
      </c>
      <c r="H46" s="144"/>
      <c r="I46" s="19">
        <v>3</v>
      </c>
      <c r="J46" s="19">
        <v>0</v>
      </c>
      <c r="K46" s="7"/>
      <c r="L46" s="7"/>
    </row>
    <row r="47" spans="1:12" ht="18.75" customHeight="1">
      <c r="A47" s="18">
        <v>45178</v>
      </c>
      <c r="B47" s="19" t="s">
        <v>146</v>
      </c>
      <c r="C47" s="19" t="s">
        <v>136</v>
      </c>
      <c r="D47" s="19" t="s">
        <v>137</v>
      </c>
      <c r="E47" s="144" t="str">
        <f>B162</f>
        <v>BALKANSPOR</v>
      </c>
      <c r="F47" s="144"/>
      <c r="G47" s="144" t="str">
        <f>B159</f>
        <v>BURGAZSPOR</v>
      </c>
      <c r="H47" s="144"/>
      <c r="I47" s="19">
        <v>0</v>
      </c>
      <c r="J47" s="19">
        <v>3</v>
      </c>
      <c r="K47" s="7"/>
      <c r="L47" s="7"/>
    </row>
    <row r="48" spans="1:12" ht="18.75" customHeight="1">
      <c r="A48" s="18">
        <v>45178</v>
      </c>
      <c r="B48" s="19" t="s">
        <v>165</v>
      </c>
      <c r="C48" s="19" t="s">
        <v>136</v>
      </c>
      <c r="D48" s="19" t="s">
        <v>137</v>
      </c>
      <c r="E48" s="139" t="str">
        <f>B160</f>
        <v>KARACABEY G. BİR.</v>
      </c>
      <c r="F48" s="140"/>
      <c r="G48" s="139" t="str">
        <f>B161</f>
        <v>ÇİMEN SPOR</v>
      </c>
      <c r="H48" s="140"/>
      <c r="I48" s="19">
        <v>7</v>
      </c>
      <c r="J48" s="19">
        <v>0</v>
      </c>
      <c r="K48" s="7"/>
      <c r="L48" s="7"/>
    </row>
    <row r="49" spans="1:12" ht="18.75" customHeight="1">
      <c r="A49" s="19"/>
      <c r="B49" s="19"/>
      <c r="C49" s="19"/>
      <c r="D49" s="19"/>
      <c r="E49" s="139" t="str">
        <f>B165</f>
        <v>M. KEMALPAŞA 2014 </v>
      </c>
      <c r="F49" s="140"/>
      <c r="G49" s="139" t="str">
        <f>B168</f>
        <v>BAY</v>
      </c>
      <c r="H49" s="140"/>
      <c r="I49" s="19"/>
      <c r="J49" s="19"/>
      <c r="K49" s="7"/>
      <c r="L49" s="7"/>
    </row>
    <row r="50" spans="1:12" ht="18.75" customHeight="1">
      <c r="A50" s="145" t="s">
        <v>24</v>
      </c>
      <c r="B50" s="145"/>
      <c r="C50" s="145"/>
      <c r="D50" s="145"/>
      <c r="E50" s="145"/>
      <c r="F50" s="145"/>
      <c r="G50" s="145"/>
      <c r="H50" s="145"/>
      <c r="I50" s="145"/>
      <c r="J50" s="145"/>
      <c r="K50" s="7"/>
      <c r="L50" s="7"/>
    </row>
    <row r="51" spans="1:12" s="3" customFormat="1" ht="12.75">
      <c r="A51" s="15" t="s">
        <v>14</v>
      </c>
      <c r="B51" s="15" t="s">
        <v>15</v>
      </c>
      <c r="C51" s="15" t="s">
        <v>16</v>
      </c>
      <c r="D51" s="15" t="s">
        <v>17</v>
      </c>
      <c r="E51" s="146" t="s">
        <v>18</v>
      </c>
      <c r="F51" s="146"/>
      <c r="G51" s="146" t="s">
        <v>19</v>
      </c>
      <c r="H51" s="146"/>
      <c r="I51" s="146" t="s">
        <v>20</v>
      </c>
      <c r="J51" s="146"/>
      <c r="K51" s="9"/>
      <c r="L51" s="9"/>
    </row>
    <row r="52" spans="1:12" ht="18.75" customHeight="1">
      <c r="A52" s="18"/>
      <c r="B52" s="19" t="s">
        <v>183</v>
      </c>
      <c r="C52" s="18"/>
      <c r="D52" s="19"/>
      <c r="E52" s="144" t="str">
        <f>B163</f>
        <v>MUDANYASPOR</v>
      </c>
      <c r="F52" s="144"/>
      <c r="G52" s="144" t="str">
        <f>B165</f>
        <v>M. KEMALPAŞA 2014 </v>
      </c>
      <c r="H52" s="144"/>
      <c r="I52" s="19">
        <v>0</v>
      </c>
      <c r="J52" s="19">
        <v>3</v>
      </c>
      <c r="K52" s="7"/>
      <c r="L52" s="7"/>
    </row>
    <row r="53" spans="1:12" ht="18.75" customHeight="1">
      <c r="A53" s="18">
        <v>45184</v>
      </c>
      <c r="B53" s="19" t="s">
        <v>165</v>
      </c>
      <c r="C53" s="19" t="s">
        <v>181</v>
      </c>
      <c r="D53" s="19" t="s">
        <v>148</v>
      </c>
      <c r="E53" s="144" t="str">
        <f>B166</f>
        <v>KARACABEY DAMLA </v>
      </c>
      <c r="F53" s="144"/>
      <c r="G53" s="144" t="str">
        <f>B162</f>
        <v>BALKANSPOR</v>
      </c>
      <c r="H53" s="144"/>
      <c r="I53" s="19">
        <v>0</v>
      </c>
      <c r="J53" s="19">
        <v>1</v>
      </c>
      <c r="K53" s="7"/>
      <c r="L53" s="7"/>
    </row>
    <row r="54" spans="1:12" ht="18.75" customHeight="1">
      <c r="A54" s="18">
        <v>45184</v>
      </c>
      <c r="B54" s="19" t="s">
        <v>166</v>
      </c>
      <c r="C54" s="19" t="s">
        <v>181</v>
      </c>
      <c r="D54" s="19" t="s">
        <v>148</v>
      </c>
      <c r="E54" s="144" t="str">
        <f>B161</f>
        <v>ÇİMEN SPOR</v>
      </c>
      <c r="F54" s="144"/>
      <c r="G54" s="144" t="str">
        <f>B167</f>
        <v>AKÇALAR SPOR</v>
      </c>
      <c r="H54" s="144"/>
      <c r="I54" s="19">
        <v>2</v>
      </c>
      <c r="J54" s="19">
        <v>2</v>
      </c>
      <c r="K54" s="7"/>
      <c r="L54" s="7"/>
    </row>
    <row r="55" spans="1:12" ht="18.75" customHeight="1">
      <c r="A55" s="18">
        <v>45184</v>
      </c>
      <c r="B55" s="19" t="s">
        <v>184</v>
      </c>
      <c r="C55" s="19" t="s">
        <v>181</v>
      </c>
      <c r="D55" s="19" t="s">
        <v>139</v>
      </c>
      <c r="E55" s="139" t="str">
        <f>B159</f>
        <v>BURGAZSPOR</v>
      </c>
      <c r="F55" s="140"/>
      <c r="G55" s="139" t="str">
        <f>B160</f>
        <v>KARACABEY G. BİR.</v>
      </c>
      <c r="H55" s="140"/>
      <c r="I55" s="19">
        <v>1</v>
      </c>
      <c r="J55" s="19">
        <v>0</v>
      </c>
      <c r="K55" s="7"/>
      <c r="L55" s="7"/>
    </row>
    <row r="56" spans="1:12" ht="18.75" customHeight="1">
      <c r="A56" s="19"/>
      <c r="B56" s="19"/>
      <c r="C56" s="19"/>
      <c r="D56" s="19"/>
      <c r="E56" s="139" t="str">
        <f>B164</f>
        <v>M. K.PAŞASPOR BLD.</v>
      </c>
      <c r="F56" s="140"/>
      <c r="G56" s="139" t="str">
        <f>B168</f>
        <v>BAY</v>
      </c>
      <c r="H56" s="140"/>
      <c r="I56" s="19"/>
      <c r="J56" s="19"/>
      <c r="K56" s="7"/>
      <c r="L56" s="7"/>
    </row>
    <row r="57" spans="1:12" ht="18.75" customHeight="1">
      <c r="A57" s="145" t="s">
        <v>25</v>
      </c>
      <c r="B57" s="145"/>
      <c r="C57" s="145"/>
      <c r="D57" s="145"/>
      <c r="E57" s="145"/>
      <c r="F57" s="145"/>
      <c r="G57" s="145"/>
      <c r="H57" s="145"/>
      <c r="I57" s="145"/>
      <c r="J57" s="145"/>
      <c r="K57" s="7"/>
      <c r="L57" s="7"/>
    </row>
    <row r="58" spans="1:12" s="3" customFormat="1" ht="12.75">
      <c r="A58" s="15" t="s">
        <v>14</v>
      </c>
      <c r="B58" s="15" t="s">
        <v>15</v>
      </c>
      <c r="C58" s="15" t="s">
        <v>16</v>
      </c>
      <c r="D58" s="15" t="s">
        <v>17</v>
      </c>
      <c r="E58" s="146" t="s">
        <v>18</v>
      </c>
      <c r="F58" s="146"/>
      <c r="G58" s="146" t="s">
        <v>19</v>
      </c>
      <c r="H58" s="146"/>
      <c r="I58" s="146" t="s">
        <v>20</v>
      </c>
      <c r="J58" s="146"/>
      <c r="K58" s="9"/>
      <c r="L58" s="9"/>
    </row>
    <row r="59" spans="1:12" ht="18.75" customHeight="1">
      <c r="A59" s="18">
        <v>45186</v>
      </c>
      <c r="B59" s="19" t="s">
        <v>146</v>
      </c>
      <c r="C59" s="18" t="s">
        <v>162</v>
      </c>
      <c r="D59" s="19" t="s">
        <v>164</v>
      </c>
      <c r="E59" s="144" t="str">
        <f>B162</f>
        <v>BALKANSPOR</v>
      </c>
      <c r="F59" s="144"/>
      <c r="G59" s="144" t="str">
        <f>B164</f>
        <v>M. K.PAŞASPOR BLD.</v>
      </c>
      <c r="H59" s="144"/>
      <c r="I59" s="19">
        <v>3</v>
      </c>
      <c r="J59" s="19">
        <v>3</v>
      </c>
      <c r="K59" s="7"/>
      <c r="L59" s="7"/>
    </row>
    <row r="60" spans="1:12" ht="18.75" customHeight="1">
      <c r="A60" s="18">
        <v>45186</v>
      </c>
      <c r="B60" s="19" t="s">
        <v>166</v>
      </c>
      <c r="C60" s="18" t="s">
        <v>162</v>
      </c>
      <c r="D60" s="19" t="s">
        <v>137</v>
      </c>
      <c r="E60" s="144" t="str">
        <f>B165</f>
        <v>M. KEMALPAŞA 2014 </v>
      </c>
      <c r="F60" s="144"/>
      <c r="G60" s="144" t="str">
        <f>B161</f>
        <v>ÇİMEN SPOR</v>
      </c>
      <c r="H60" s="144"/>
      <c r="I60" s="19">
        <v>9</v>
      </c>
      <c r="J60" s="19">
        <v>1</v>
      </c>
      <c r="K60" s="7"/>
      <c r="L60" s="7"/>
    </row>
    <row r="61" spans="1:12" ht="18.75" customHeight="1">
      <c r="A61" s="18">
        <v>45186</v>
      </c>
      <c r="B61" s="19" t="s">
        <v>165</v>
      </c>
      <c r="C61" s="18" t="s">
        <v>162</v>
      </c>
      <c r="D61" s="19" t="s">
        <v>137</v>
      </c>
      <c r="E61" s="144" t="str">
        <f>B160</f>
        <v>KARACABEY G. BİR.</v>
      </c>
      <c r="F61" s="144"/>
      <c r="G61" s="144" t="str">
        <f>B166</f>
        <v>KARACABEY DAMLA </v>
      </c>
      <c r="H61" s="144"/>
      <c r="I61" s="19">
        <v>8</v>
      </c>
      <c r="J61" s="19">
        <v>0</v>
      </c>
      <c r="K61" s="7"/>
      <c r="L61" s="7"/>
    </row>
    <row r="62" spans="1:12" ht="18.75" customHeight="1">
      <c r="A62" s="18">
        <v>45186</v>
      </c>
      <c r="B62" s="19" t="s">
        <v>146</v>
      </c>
      <c r="C62" s="18" t="s">
        <v>162</v>
      </c>
      <c r="D62" s="19" t="s">
        <v>139</v>
      </c>
      <c r="E62" s="139" t="str">
        <f>B167</f>
        <v>AKÇALAR SPOR</v>
      </c>
      <c r="F62" s="140"/>
      <c r="G62" s="139" t="str">
        <f>B159</f>
        <v>BURGAZSPOR</v>
      </c>
      <c r="H62" s="140"/>
      <c r="I62" s="19">
        <v>0</v>
      </c>
      <c r="J62" s="19">
        <v>3</v>
      </c>
      <c r="K62" s="7"/>
      <c r="L62" s="7"/>
    </row>
    <row r="63" spans="1:12" ht="18.75" customHeight="1">
      <c r="A63" s="19"/>
      <c r="B63" s="19"/>
      <c r="C63" s="19"/>
      <c r="D63" s="19"/>
      <c r="E63" s="139" t="str">
        <f>B163</f>
        <v>MUDANYASPOR</v>
      </c>
      <c r="F63" s="140"/>
      <c r="G63" s="139" t="str">
        <f>B168</f>
        <v>BAY</v>
      </c>
      <c r="H63" s="140"/>
      <c r="I63" s="19"/>
      <c r="J63" s="19"/>
      <c r="K63" s="7"/>
      <c r="L63" s="7"/>
    </row>
    <row r="64" spans="1:12" ht="18.75" customHeight="1">
      <c r="A64" s="145" t="s">
        <v>29</v>
      </c>
      <c r="B64" s="145"/>
      <c r="C64" s="145"/>
      <c r="D64" s="145"/>
      <c r="E64" s="145"/>
      <c r="F64" s="145"/>
      <c r="G64" s="145"/>
      <c r="H64" s="145"/>
      <c r="I64" s="145"/>
      <c r="J64" s="145"/>
      <c r="K64" s="7"/>
      <c r="L64" s="7"/>
    </row>
    <row r="65" spans="1:12" s="3" customFormat="1" ht="12.75">
      <c r="A65" s="15" t="s">
        <v>14</v>
      </c>
      <c r="B65" s="15" t="s">
        <v>15</v>
      </c>
      <c r="C65" s="15" t="s">
        <v>16</v>
      </c>
      <c r="D65" s="15" t="s">
        <v>17</v>
      </c>
      <c r="E65" s="146" t="s">
        <v>18</v>
      </c>
      <c r="F65" s="146"/>
      <c r="G65" s="146" t="s">
        <v>19</v>
      </c>
      <c r="H65" s="146"/>
      <c r="I65" s="146" t="s">
        <v>20</v>
      </c>
      <c r="J65" s="146"/>
      <c r="K65" s="9"/>
      <c r="L65" s="9"/>
    </row>
    <row r="66" spans="1:12" ht="18.75" customHeight="1">
      <c r="A66" s="18"/>
      <c r="B66" s="19" t="s">
        <v>183</v>
      </c>
      <c r="C66" s="18"/>
      <c r="D66" s="19"/>
      <c r="E66" s="144" t="str">
        <f>B161</f>
        <v>ÇİMEN SPOR</v>
      </c>
      <c r="F66" s="144"/>
      <c r="G66" s="144" t="str">
        <f>B163</f>
        <v>MUDANYASPOR</v>
      </c>
      <c r="H66" s="144"/>
      <c r="I66" s="19">
        <v>3</v>
      </c>
      <c r="J66" s="19">
        <v>0</v>
      </c>
      <c r="K66" s="7"/>
      <c r="L66" s="7"/>
    </row>
    <row r="67" spans="1:12" ht="18.75" customHeight="1">
      <c r="A67" s="18">
        <v>45190</v>
      </c>
      <c r="B67" s="19" t="s">
        <v>166</v>
      </c>
      <c r="C67" s="19" t="s">
        <v>178</v>
      </c>
      <c r="D67" s="19" t="s">
        <v>137</v>
      </c>
      <c r="E67" s="144" t="str">
        <f>B164</f>
        <v>M. K.PAŞASPOR BLD.</v>
      </c>
      <c r="F67" s="144"/>
      <c r="G67" s="144" t="str">
        <f>B160</f>
        <v>KARACABEY G. BİR.</v>
      </c>
      <c r="H67" s="144"/>
      <c r="I67" s="19">
        <v>0</v>
      </c>
      <c r="J67" s="19">
        <v>2</v>
      </c>
      <c r="K67" s="7"/>
      <c r="L67" s="7"/>
    </row>
    <row r="68" spans="1:12" ht="18.75" customHeight="1">
      <c r="A68" s="18">
        <v>45190</v>
      </c>
      <c r="B68" s="19" t="s">
        <v>184</v>
      </c>
      <c r="C68" s="19" t="s">
        <v>178</v>
      </c>
      <c r="D68" s="19" t="s">
        <v>148</v>
      </c>
      <c r="E68" s="144" t="str">
        <f>B159</f>
        <v>BURGAZSPOR</v>
      </c>
      <c r="F68" s="144"/>
      <c r="G68" s="144" t="str">
        <f>B165</f>
        <v>M. KEMALPAŞA 2014 </v>
      </c>
      <c r="H68" s="144"/>
      <c r="I68" s="19">
        <v>0</v>
      </c>
      <c r="J68" s="19">
        <v>10</v>
      </c>
      <c r="K68" s="7"/>
      <c r="L68" s="7"/>
    </row>
    <row r="69" spans="1:12" ht="18.75" customHeight="1">
      <c r="A69" s="18">
        <v>45190</v>
      </c>
      <c r="B69" s="19" t="s">
        <v>165</v>
      </c>
      <c r="C69" s="19" t="s">
        <v>178</v>
      </c>
      <c r="D69" s="19" t="s">
        <v>148</v>
      </c>
      <c r="E69" s="139" t="str">
        <f>B166</f>
        <v>KARACABEY DAMLA </v>
      </c>
      <c r="F69" s="140"/>
      <c r="G69" s="139" t="str">
        <f>B167</f>
        <v>AKÇALAR SPOR</v>
      </c>
      <c r="H69" s="140"/>
      <c r="I69" s="19">
        <v>2</v>
      </c>
      <c r="J69" s="19">
        <v>1</v>
      </c>
      <c r="K69" s="7"/>
      <c r="L69" s="7"/>
    </row>
    <row r="70" spans="1:12" ht="18.75" customHeight="1">
      <c r="A70" s="19"/>
      <c r="B70" s="19"/>
      <c r="C70" s="19"/>
      <c r="D70" s="19"/>
      <c r="E70" s="139" t="str">
        <f>B162</f>
        <v>BALKANSPOR</v>
      </c>
      <c r="F70" s="140"/>
      <c r="G70" s="139" t="str">
        <f>B168</f>
        <v>BAY</v>
      </c>
      <c r="H70" s="140"/>
      <c r="I70" s="19"/>
      <c r="J70" s="19"/>
      <c r="K70" s="7"/>
      <c r="L70" s="7"/>
    </row>
    <row r="71" spans="1:12" ht="18.75" customHeight="1">
      <c r="A71" s="145" t="s">
        <v>30</v>
      </c>
      <c r="B71" s="145"/>
      <c r="C71" s="145"/>
      <c r="D71" s="145"/>
      <c r="E71" s="145"/>
      <c r="F71" s="145"/>
      <c r="G71" s="145"/>
      <c r="H71" s="145"/>
      <c r="I71" s="145"/>
      <c r="J71" s="145"/>
      <c r="K71" s="7"/>
      <c r="L71" s="7"/>
    </row>
    <row r="72" spans="1:12" s="3" customFormat="1" ht="12.75">
      <c r="A72" s="15" t="s">
        <v>14</v>
      </c>
      <c r="B72" s="15" t="s">
        <v>15</v>
      </c>
      <c r="C72" s="15" t="s">
        <v>16</v>
      </c>
      <c r="D72" s="15" t="s">
        <v>17</v>
      </c>
      <c r="E72" s="146" t="s">
        <v>18</v>
      </c>
      <c r="F72" s="146"/>
      <c r="G72" s="146" t="s">
        <v>19</v>
      </c>
      <c r="H72" s="146"/>
      <c r="I72" s="146" t="s">
        <v>20</v>
      </c>
      <c r="J72" s="146"/>
      <c r="K72" s="9"/>
      <c r="L72" s="9"/>
    </row>
    <row r="73" spans="1:12" ht="18.75" customHeight="1">
      <c r="A73" s="18">
        <v>45193</v>
      </c>
      <c r="B73" s="19" t="s">
        <v>165</v>
      </c>
      <c r="C73" s="18" t="s">
        <v>162</v>
      </c>
      <c r="D73" s="19" t="s">
        <v>203</v>
      </c>
      <c r="E73" s="144" t="str">
        <f>B160</f>
        <v>KARACABEY G. BİR.</v>
      </c>
      <c r="F73" s="144"/>
      <c r="G73" s="144" t="str">
        <f>B162</f>
        <v>BALKANSPOR</v>
      </c>
      <c r="H73" s="144"/>
      <c r="I73" s="19">
        <v>3</v>
      </c>
      <c r="J73" s="19">
        <v>1</v>
      </c>
      <c r="K73" s="7"/>
      <c r="L73" s="7"/>
    </row>
    <row r="74" spans="1:12" ht="18.75" customHeight="1">
      <c r="A74" s="18">
        <v>45193</v>
      </c>
      <c r="B74" s="19" t="s">
        <v>183</v>
      </c>
      <c r="C74" s="18" t="s">
        <v>162</v>
      </c>
      <c r="D74" s="19"/>
      <c r="E74" s="144" t="str">
        <f>B163</f>
        <v>MUDANYASPOR</v>
      </c>
      <c r="F74" s="144"/>
      <c r="G74" s="144" t="str">
        <f>B159</f>
        <v>BURGAZSPOR</v>
      </c>
      <c r="H74" s="144"/>
      <c r="I74" s="19">
        <v>0</v>
      </c>
      <c r="J74" s="19">
        <v>3</v>
      </c>
      <c r="K74" s="7"/>
      <c r="L74" s="7"/>
    </row>
    <row r="75" spans="1:12" ht="18.75" customHeight="1">
      <c r="A75" s="18">
        <v>45193</v>
      </c>
      <c r="B75" s="19" t="s">
        <v>152</v>
      </c>
      <c r="C75" s="18" t="s">
        <v>162</v>
      </c>
      <c r="D75" s="19" t="s">
        <v>203</v>
      </c>
      <c r="E75" s="144" t="str">
        <f>B167</f>
        <v>AKÇALAR SPOR</v>
      </c>
      <c r="F75" s="144"/>
      <c r="G75" s="144" t="str">
        <f>B164</f>
        <v>M. K.PAŞASPOR BLD.</v>
      </c>
      <c r="H75" s="144"/>
      <c r="I75" s="19">
        <v>3</v>
      </c>
      <c r="J75" s="19">
        <v>0</v>
      </c>
      <c r="K75" s="7"/>
      <c r="L75" s="7"/>
    </row>
    <row r="76" spans="1:12" ht="18.75" customHeight="1">
      <c r="A76" s="18">
        <v>45193</v>
      </c>
      <c r="B76" s="19" t="s">
        <v>166</v>
      </c>
      <c r="C76" s="18" t="s">
        <v>162</v>
      </c>
      <c r="D76" s="19" t="s">
        <v>203</v>
      </c>
      <c r="E76" s="139" t="str">
        <f>B165</f>
        <v>M. KEMALPAŞA 2014 </v>
      </c>
      <c r="F76" s="140"/>
      <c r="G76" s="139" t="str">
        <f>B166</f>
        <v>KARACABEY DAMLA </v>
      </c>
      <c r="H76" s="140"/>
      <c r="I76" s="19">
        <v>5</v>
      </c>
      <c r="J76" s="19">
        <v>1</v>
      </c>
      <c r="K76" s="7"/>
      <c r="L76" s="7"/>
    </row>
    <row r="77" spans="1:12" ht="18.75" customHeight="1">
      <c r="A77" s="19"/>
      <c r="B77" s="19"/>
      <c r="C77" s="19"/>
      <c r="D77" s="19"/>
      <c r="E77" s="139" t="str">
        <f>B161</f>
        <v>ÇİMEN SPOR</v>
      </c>
      <c r="F77" s="140"/>
      <c r="G77" s="139" t="str">
        <f>B168</f>
        <v>BAY</v>
      </c>
      <c r="H77" s="140"/>
      <c r="I77" s="19"/>
      <c r="J77" s="19"/>
      <c r="K77" s="7"/>
      <c r="L77" s="7"/>
    </row>
    <row r="78" spans="1:12" ht="18.75" customHeight="1">
      <c r="A78" s="145" t="s">
        <v>31</v>
      </c>
      <c r="B78" s="145"/>
      <c r="C78" s="145"/>
      <c r="D78" s="145"/>
      <c r="E78" s="145"/>
      <c r="F78" s="145"/>
      <c r="G78" s="145"/>
      <c r="H78" s="145"/>
      <c r="I78" s="145"/>
      <c r="J78" s="145"/>
      <c r="K78" s="7"/>
      <c r="L78" s="7"/>
    </row>
    <row r="79" spans="1:12" s="3" customFormat="1" ht="12.75">
      <c r="A79" s="15" t="s">
        <v>14</v>
      </c>
      <c r="B79" s="15" t="s">
        <v>15</v>
      </c>
      <c r="C79" s="15" t="s">
        <v>16</v>
      </c>
      <c r="D79" s="15" t="s">
        <v>17</v>
      </c>
      <c r="E79" s="146" t="s">
        <v>18</v>
      </c>
      <c r="F79" s="146"/>
      <c r="G79" s="146" t="s">
        <v>19</v>
      </c>
      <c r="H79" s="146"/>
      <c r="I79" s="146" t="s">
        <v>20</v>
      </c>
      <c r="J79" s="146"/>
      <c r="K79" s="9"/>
      <c r="L79" s="9"/>
    </row>
    <row r="80" spans="1:12" ht="18.75" customHeight="1">
      <c r="A80" s="18">
        <v>45195</v>
      </c>
      <c r="B80" s="19" t="s">
        <v>184</v>
      </c>
      <c r="C80" s="18" t="s">
        <v>160</v>
      </c>
      <c r="D80" s="19" t="s">
        <v>148</v>
      </c>
      <c r="E80" s="144" t="str">
        <f>B159</f>
        <v>BURGAZSPOR</v>
      </c>
      <c r="F80" s="144"/>
      <c r="G80" s="144" t="str">
        <f>B161</f>
        <v>ÇİMEN SPOR</v>
      </c>
      <c r="H80" s="144"/>
      <c r="I80" s="19">
        <v>6</v>
      </c>
      <c r="J80" s="19">
        <v>5</v>
      </c>
      <c r="K80" s="7"/>
      <c r="L80" s="7"/>
    </row>
    <row r="81" spans="1:12" ht="18.75" customHeight="1">
      <c r="A81" s="18">
        <v>45195</v>
      </c>
      <c r="B81" s="19" t="s">
        <v>143</v>
      </c>
      <c r="C81" s="18" t="s">
        <v>160</v>
      </c>
      <c r="D81" s="19" t="s">
        <v>173</v>
      </c>
      <c r="E81" s="144" t="str">
        <f>B162</f>
        <v>BALKANSPOR</v>
      </c>
      <c r="F81" s="144"/>
      <c r="G81" s="144" t="str">
        <f>B167</f>
        <v>AKÇALAR SPOR</v>
      </c>
      <c r="H81" s="144"/>
      <c r="I81" s="19">
        <v>5</v>
      </c>
      <c r="J81" s="19">
        <v>1</v>
      </c>
      <c r="K81" s="7"/>
      <c r="L81" s="7"/>
    </row>
    <row r="82" spans="1:12" ht="18.75" customHeight="1">
      <c r="A82" s="18">
        <v>45195</v>
      </c>
      <c r="B82" s="19" t="s">
        <v>183</v>
      </c>
      <c r="C82" s="18" t="s">
        <v>160</v>
      </c>
      <c r="D82" s="19"/>
      <c r="E82" s="144" t="str">
        <f>B166</f>
        <v>KARACABEY DAMLA </v>
      </c>
      <c r="F82" s="144"/>
      <c r="G82" s="144" t="str">
        <f>B163</f>
        <v>MUDANYASPOR</v>
      </c>
      <c r="H82" s="144"/>
      <c r="I82" s="19">
        <v>3</v>
      </c>
      <c r="J82" s="19">
        <v>0</v>
      </c>
      <c r="K82" s="7"/>
      <c r="L82" s="7"/>
    </row>
    <row r="83" spans="1:12" ht="18.75" customHeight="1">
      <c r="A83" s="18">
        <v>45195</v>
      </c>
      <c r="B83" s="19" t="s">
        <v>166</v>
      </c>
      <c r="C83" s="18" t="s">
        <v>160</v>
      </c>
      <c r="D83" s="19" t="s">
        <v>203</v>
      </c>
      <c r="E83" s="139" t="str">
        <f>B164</f>
        <v>M. K.PAŞASPOR BLD.</v>
      </c>
      <c r="F83" s="140"/>
      <c r="G83" s="139" t="str">
        <f>B165</f>
        <v>M. KEMALPAŞA 2014 </v>
      </c>
      <c r="H83" s="140"/>
      <c r="I83" s="19">
        <v>0</v>
      </c>
      <c r="J83" s="19">
        <v>3</v>
      </c>
      <c r="K83" s="7"/>
      <c r="L83" s="7"/>
    </row>
    <row r="84" spans="1:12" ht="18.75" customHeight="1">
      <c r="A84" s="19"/>
      <c r="B84" s="19"/>
      <c r="C84" s="19"/>
      <c r="D84" s="19"/>
      <c r="E84" s="139" t="str">
        <f>B160</f>
        <v>KARACABEY G. BİR.</v>
      </c>
      <c r="F84" s="140"/>
      <c r="G84" s="139" t="str">
        <f>B168</f>
        <v>BAY</v>
      </c>
      <c r="H84" s="140"/>
      <c r="I84" s="19"/>
      <c r="J84" s="19"/>
      <c r="K84" s="7"/>
      <c r="L84" s="7"/>
    </row>
    <row r="85" spans="1:12" ht="18.75" customHeight="1">
      <c r="A85" s="145" t="s">
        <v>32</v>
      </c>
      <c r="B85" s="145"/>
      <c r="C85" s="145"/>
      <c r="D85" s="145"/>
      <c r="E85" s="145"/>
      <c r="F85" s="145"/>
      <c r="G85" s="145"/>
      <c r="H85" s="145"/>
      <c r="I85" s="145"/>
      <c r="J85" s="145"/>
      <c r="K85" s="7"/>
      <c r="L85" s="7"/>
    </row>
    <row r="86" spans="1:12" s="3" customFormat="1" ht="12.75">
      <c r="A86" s="15" t="s">
        <v>14</v>
      </c>
      <c r="B86" s="15" t="s">
        <v>15</v>
      </c>
      <c r="C86" s="15" t="s">
        <v>16</v>
      </c>
      <c r="D86" s="15" t="s">
        <v>17</v>
      </c>
      <c r="E86" s="146" t="s">
        <v>18</v>
      </c>
      <c r="F86" s="146"/>
      <c r="G86" s="146" t="s">
        <v>19</v>
      </c>
      <c r="H86" s="146"/>
      <c r="I86" s="146" t="s">
        <v>20</v>
      </c>
      <c r="J86" s="146"/>
      <c r="K86" s="9"/>
      <c r="L86" s="9"/>
    </row>
    <row r="87" spans="1:12" ht="18.75" customHeight="1">
      <c r="A87" s="18">
        <v>45197</v>
      </c>
      <c r="B87" s="19" t="s">
        <v>144</v>
      </c>
      <c r="C87" s="18" t="s">
        <v>178</v>
      </c>
      <c r="D87" s="19" t="s">
        <v>203</v>
      </c>
      <c r="E87" s="144" t="str">
        <f>B167</f>
        <v>AKÇALAR SPOR</v>
      </c>
      <c r="F87" s="144"/>
      <c r="G87" s="144" t="str">
        <f>B160</f>
        <v>KARACABEY G. BİR.</v>
      </c>
      <c r="H87" s="144"/>
      <c r="I87" s="19">
        <v>0</v>
      </c>
      <c r="J87" s="19">
        <v>8</v>
      </c>
      <c r="K87" s="7"/>
      <c r="L87" s="7"/>
    </row>
    <row r="88" spans="1:12" ht="18.75" customHeight="1">
      <c r="A88" s="18">
        <v>45197</v>
      </c>
      <c r="B88" s="19" t="s">
        <v>166</v>
      </c>
      <c r="C88" s="18" t="s">
        <v>178</v>
      </c>
      <c r="D88" s="19" t="s">
        <v>173</v>
      </c>
      <c r="E88" s="144" t="str">
        <f>B161</f>
        <v>ÇİMEN SPOR</v>
      </c>
      <c r="F88" s="144"/>
      <c r="G88" s="144" t="str">
        <f>B166</f>
        <v>KARACABEY DAMLA </v>
      </c>
      <c r="H88" s="144"/>
      <c r="I88" s="19">
        <v>4</v>
      </c>
      <c r="J88" s="19">
        <v>1</v>
      </c>
      <c r="K88" s="7"/>
      <c r="L88" s="7"/>
    </row>
    <row r="89" spans="1:12" ht="18.75" customHeight="1">
      <c r="A89" s="18">
        <v>45197</v>
      </c>
      <c r="B89" s="19" t="s">
        <v>166</v>
      </c>
      <c r="C89" s="18" t="s">
        <v>178</v>
      </c>
      <c r="D89" s="19" t="s">
        <v>203</v>
      </c>
      <c r="E89" s="144" t="str">
        <f>B165</f>
        <v>M. KEMALPAŞA 2014 </v>
      </c>
      <c r="F89" s="144"/>
      <c r="G89" s="144" t="str">
        <f>B162</f>
        <v>BALKANSPOR</v>
      </c>
      <c r="H89" s="144"/>
      <c r="I89" s="19">
        <v>3</v>
      </c>
      <c r="J89" s="19">
        <v>0</v>
      </c>
      <c r="K89" s="7"/>
      <c r="L89" s="7"/>
    </row>
    <row r="90" spans="1:12" ht="18.75" customHeight="1">
      <c r="A90" s="18">
        <v>45197</v>
      </c>
      <c r="B90" s="19" t="s">
        <v>183</v>
      </c>
      <c r="C90" s="18" t="s">
        <v>178</v>
      </c>
      <c r="D90" s="19"/>
      <c r="E90" s="139" t="str">
        <f>B163</f>
        <v>MUDANYASPOR</v>
      </c>
      <c r="F90" s="140"/>
      <c r="G90" s="139" t="str">
        <f>B164</f>
        <v>M. K.PAŞASPOR BLD.</v>
      </c>
      <c r="H90" s="140"/>
      <c r="I90" s="19">
        <v>0</v>
      </c>
      <c r="J90" s="19">
        <v>3</v>
      </c>
      <c r="K90" s="7"/>
      <c r="L90" s="7"/>
    </row>
    <row r="91" spans="1:12" ht="18.75" customHeight="1">
      <c r="A91" s="19"/>
      <c r="B91" s="19"/>
      <c r="C91" s="19"/>
      <c r="D91" s="19"/>
      <c r="E91" s="139" t="str">
        <f>B159</f>
        <v>BURGAZSPOR</v>
      </c>
      <c r="F91" s="140"/>
      <c r="G91" s="139" t="str">
        <f>B168</f>
        <v>BAY</v>
      </c>
      <c r="H91" s="140"/>
      <c r="I91" s="19"/>
      <c r="J91" s="19"/>
      <c r="K91" s="7"/>
      <c r="L91" s="7"/>
    </row>
    <row r="92" spans="1:12" ht="18.75" customHeight="1">
      <c r="A92" s="147" t="s">
        <v>23</v>
      </c>
      <c r="B92" s="147"/>
      <c r="C92" s="147"/>
      <c r="D92" s="147"/>
      <c r="E92" s="147"/>
      <c r="F92" s="147"/>
      <c r="G92" s="147"/>
      <c r="H92" s="147"/>
      <c r="I92" s="147"/>
      <c r="J92" s="147"/>
      <c r="K92" s="7"/>
      <c r="L92" s="7"/>
    </row>
    <row r="93" spans="1:12" ht="18.75" customHeight="1">
      <c r="A93" s="145" t="s">
        <v>33</v>
      </c>
      <c r="B93" s="145"/>
      <c r="C93" s="145"/>
      <c r="D93" s="145"/>
      <c r="E93" s="145"/>
      <c r="F93" s="145"/>
      <c r="G93" s="145"/>
      <c r="H93" s="145"/>
      <c r="I93" s="145"/>
      <c r="J93" s="145"/>
      <c r="K93" s="7"/>
      <c r="L93" s="7"/>
    </row>
    <row r="94" spans="1:12" s="3" customFormat="1" ht="12.75">
      <c r="A94" s="15" t="s">
        <v>14</v>
      </c>
      <c r="B94" s="15" t="s">
        <v>15</v>
      </c>
      <c r="C94" s="15" t="s">
        <v>16</v>
      </c>
      <c r="D94" s="15" t="s">
        <v>17</v>
      </c>
      <c r="E94" s="146" t="s">
        <v>18</v>
      </c>
      <c r="F94" s="146"/>
      <c r="G94" s="146" t="s">
        <v>19</v>
      </c>
      <c r="H94" s="146"/>
      <c r="I94" s="146" t="s">
        <v>20</v>
      </c>
      <c r="J94" s="146"/>
      <c r="K94" s="9"/>
      <c r="L94" s="9"/>
    </row>
    <row r="95" spans="1:12" ht="18.75" customHeight="1">
      <c r="A95" s="18">
        <v>45200</v>
      </c>
      <c r="B95" s="19" t="s">
        <v>184</v>
      </c>
      <c r="C95" s="18" t="s">
        <v>162</v>
      </c>
      <c r="D95" s="19" t="s">
        <v>203</v>
      </c>
      <c r="E95" s="144" t="str">
        <f>E91</f>
        <v>BURGAZSPOR</v>
      </c>
      <c r="F95" s="144"/>
      <c r="G95" s="144" t="str">
        <f>G88</f>
        <v>KARACABEY DAMLA </v>
      </c>
      <c r="H95" s="144"/>
      <c r="I95" s="19">
        <v>6</v>
      </c>
      <c r="J95" s="19">
        <v>0</v>
      </c>
      <c r="K95" s="7"/>
      <c r="L95" s="7"/>
    </row>
    <row r="96" spans="1:12" ht="18.75" customHeight="1">
      <c r="A96" s="18">
        <v>45200</v>
      </c>
      <c r="B96" s="19" t="s">
        <v>166</v>
      </c>
      <c r="C96" s="18" t="s">
        <v>162</v>
      </c>
      <c r="D96" s="19" t="s">
        <v>173</v>
      </c>
      <c r="E96" s="144" t="str">
        <f>E89</f>
        <v>M. KEMALPAŞA 2014 </v>
      </c>
      <c r="F96" s="144"/>
      <c r="G96" s="144" t="str">
        <f>G87</f>
        <v>KARACABEY G. BİR.</v>
      </c>
      <c r="H96" s="144"/>
      <c r="I96" s="19">
        <v>4</v>
      </c>
      <c r="J96" s="19">
        <v>0</v>
      </c>
      <c r="K96" s="7"/>
      <c r="L96" s="7"/>
    </row>
    <row r="97" spans="1:12" ht="18.75" customHeight="1">
      <c r="A97" s="18">
        <v>45200</v>
      </c>
      <c r="B97" s="19" t="s">
        <v>166</v>
      </c>
      <c r="C97" s="18" t="s">
        <v>162</v>
      </c>
      <c r="D97" s="19" t="s">
        <v>203</v>
      </c>
      <c r="E97" s="144" t="str">
        <f>E88</f>
        <v>ÇİMEN SPOR</v>
      </c>
      <c r="F97" s="144"/>
      <c r="G97" s="144" t="str">
        <f>G90</f>
        <v>M. K.PAŞASPOR BLD.</v>
      </c>
      <c r="H97" s="144"/>
      <c r="I97" s="19">
        <v>3</v>
      </c>
      <c r="J97" s="19">
        <v>0</v>
      </c>
      <c r="K97" s="7"/>
      <c r="L97" s="7"/>
    </row>
    <row r="98" spans="1:12" ht="18.75" customHeight="1">
      <c r="A98" s="18">
        <v>45200</v>
      </c>
      <c r="B98" s="19" t="s">
        <v>183</v>
      </c>
      <c r="C98" s="18" t="s">
        <v>162</v>
      </c>
      <c r="D98" s="19"/>
      <c r="E98" s="139" t="str">
        <f>E90</f>
        <v>MUDANYASPOR</v>
      </c>
      <c r="F98" s="140"/>
      <c r="G98" s="139" t="str">
        <f>G89</f>
        <v>BALKANSPOR</v>
      </c>
      <c r="H98" s="140"/>
      <c r="I98" s="19">
        <v>0</v>
      </c>
      <c r="J98" s="19">
        <v>3</v>
      </c>
      <c r="K98" s="7"/>
      <c r="L98" s="7"/>
    </row>
    <row r="99" spans="1:12" ht="18.75" customHeight="1">
      <c r="A99" s="19"/>
      <c r="B99" s="19"/>
      <c r="C99" s="19"/>
      <c r="D99" s="19"/>
      <c r="E99" s="139" t="str">
        <f>G91</f>
        <v>BAY</v>
      </c>
      <c r="F99" s="140"/>
      <c r="G99" s="139" t="str">
        <f>E87</f>
        <v>AKÇALAR SPOR</v>
      </c>
      <c r="H99" s="140"/>
      <c r="I99" s="19"/>
      <c r="J99" s="19"/>
      <c r="K99" s="7"/>
      <c r="L99" s="7"/>
    </row>
    <row r="100" spans="1:12" ht="18.75" customHeight="1">
      <c r="A100" s="145" t="s">
        <v>34</v>
      </c>
      <c r="B100" s="145"/>
      <c r="C100" s="145"/>
      <c r="D100" s="145"/>
      <c r="E100" s="145"/>
      <c r="F100" s="145"/>
      <c r="G100" s="145"/>
      <c r="H100" s="145"/>
      <c r="I100" s="145"/>
      <c r="J100" s="145"/>
      <c r="K100" s="7"/>
      <c r="L100" s="7"/>
    </row>
    <row r="101" spans="1:12" s="3" customFormat="1" ht="12.75">
      <c r="A101" s="15" t="s">
        <v>14</v>
      </c>
      <c r="B101" s="15" t="s">
        <v>15</v>
      </c>
      <c r="C101" s="15" t="s">
        <v>16</v>
      </c>
      <c r="D101" s="15" t="s">
        <v>17</v>
      </c>
      <c r="E101" s="146" t="s">
        <v>18</v>
      </c>
      <c r="F101" s="146"/>
      <c r="G101" s="146" t="s">
        <v>19</v>
      </c>
      <c r="H101" s="146"/>
      <c r="I101" s="146" t="s">
        <v>20</v>
      </c>
      <c r="J101" s="146"/>
      <c r="K101" s="9"/>
      <c r="L101" s="9"/>
    </row>
    <row r="102" spans="1:12" ht="18.75" customHeight="1">
      <c r="A102" s="18">
        <v>45204</v>
      </c>
      <c r="B102" s="19" t="s">
        <v>146</v>
      </c>
      <c r="C102" s="18" t="s">
        <v>178</v>
      </c>
      <c r="D102" s="19" t="s">
        <v>203</v>
      </c>
      <c r="E102" s="144" t="str">
        <f>G99</f>
        <v>AKÇALAR SPOR</v>
      </c>
      <c r="F102" s="144"/>
      <c r="G102" s="144" t="str">
        <f>E96</f>
        <v>M. KEMALPAŞA 2014 </v>
      </c>
      <c r="H102" s="144"/>
      <c r="I102" s="19">
        <v>1</v>
      </c>
      <c r="J102" s="19">
        <v>9</v>
      </c>
      <c r="K102" s="7"/>
      <c r="L102" s="7"/>
    </row>
    <row r="103" spans="1:12" ht="18.75" customHeight="1">
      <c r="A103" s="18">
        <v>45204</v>
      </c>
      <c r="B103" s="19" t="s">
        <v>166</v>
      </c>
      <c r="C103" s="18" t="s">
        <v>178</v>
      </c>
      <c r="D103" s="19" t="s">
        <v>203</v>
      </c>
      <c r="E103" s="144" t="str">
        <f>G97</f>
        <v>M. K.PAŞASPOR BLD.</v>
      </c>
      <c r="F103" s="144"/>
      <c r="G103" s="144" t="str">
        <f>E95</f>
        <v>BURGAZSPOR</v>
      </c>
      <c r="H103" s="144"/>
      <c r="I103" s="19">
        <v>0</v>
      </c>
      <c r="J103" s="19">
        <v>3</v>
      </c>
      <c r="K103" s="7"/>
      <c r="L103" s="7"/>
    </row>
    <row r="104" spans="1:12" ht="18.75" customHeight="1">
      <c r="A104" s="18">
        <v>45204</v>
      </c>
      <c r="B104" s="19" t="s">
        <v>183</v>
      </c>
      <c r="C104" s="18" t="s">
        <v>178</v>
      </c>
      <c r="D104" s="19"/>
      <c r="E104" s="144" t="str">
        <f>G96</f>
        <v>KARACABEY G. BİR.</v>
      </c>
      <c r="F104" s="144"/>
      <c r="G104" s="144" t="str">
        <f>E98</f>
        <v>MUDANYASPOR</v>
      </c>
      <c r="H104" s="144"/>
      <c r="I104" s="19">
        <v>3</v>
      </c>
      <c r="J104" s="19">
        <v>0</v>
      </c>
      <c r="K104" s="7"/>
      <c r="L104" s="7"/>
    </row>
    <row r="105" spans="1:12" ht="18.75" customHeight="1">
      <c r="A105" s="18">
        <v>45204</v>
      </c>
      <c r="B105" s="19" t="s">
        <v>143</v>
      </c>
      <c r="C105" s="18" t="s">
        <v>178</v>
      </c>
      <c r="D105" s="19" t="s">
        <v>203</v>
      </c>
      <c r="E105" s="144" t="str">
        <f>G98</f>
        <v>BALKANSPOR</v>
      </c>
      <c r="F105" s="144"/>
      <c r="G105" s="144" t="str">
        <f>E97</f>
        <v>ÇİMEN SPOR</v>
      </c>
      <c r="H105" s="144"/>
      <c r="I105" s="19">
        <v>3</v>
      </c>
      <c r="J105" s="19">
        <v>2</v>
      </c>
      <c r="K105" s="7"/>
      <c r="L105" s="7"/>
    </row>
    <row r="106" spans="1:12" ht="18.75" customHeight="1">
      <c r="A106" s="19"/>
      <c r="B106" s="19"/>
      <c r="C106" s="19"/>
      <c r="D106" s="19"/>
      <c r="E106" s="139" t="str">
        <f>E99</f>
        <v>BAY</v>
      </c>
      <c r="F106" s="140"/>
      <c r="G106" s="139" t="str">
        <f>G95</f>
        <v>KARACABEY DAMLA </v>
      </c>
      <c r="H106" s="140"/>
      <c r="I106" s="19"/>
      <c r="J106" s="19"/>
      <c r="K106" s="7"/>
      <c r="L106" s="7"/>
    </row>
    <row r="107" spans="1:12" ht="18.75" customHeight="1">
      <c r="A107" s="145" t="s">
        <v>35</v>
      </c>
      <c r="B107" s="145"/>
      <c r="C107" s="145"/>
      <c r="D107" s="145"/>
      <c r="E107" s="145"/>
      <c r="F107" s="145"/>
      <c r="G107" s="145"/>
      <c r="H107" s="145"/>
      <c r="I107" s="145"/>
      <c r="J107" s="145"/>
      <c r="K107" s="7"/>
      <c r="L107" s="7"/>
    </row>
    <row r="108" spans="1:12" s="3" customFormat="1" ht="12.75">
      <c r="A108" s="15" t="s">
        <v>14</v>
      </c>
      <c r="B108" s="15" t="s">
        <v>15</v>
      </c>
      <c r="C108" s="15" t="s">
        <v>16</v>
      </c>
      <c r="D108" s="15" t="s">
        <v>17</v>
      </c>
      <c r="E108" s="146" t="s">
        <v>18</v>
      </c>
      <c r="F108" s="146"/>
      <c r="G108" s="146" t="s">
        <v>19</v>
      </c>
      <c r="H108" s="146"/>
      <c r="I108" s="146" t="s">
        <v>20</v>
      </c>
      <c r="J108" s="146"/>
      <c r="K108" s="9"/>
      <c r="L108" s="9"/>
    </row>
    <row r="109" spans="1:12" ht="18.75" customHeight="1">
      <c r="A109" s="18">
        <v>45206</v>
      </c>
      <c r="B109" s="19" t="s">
        <v>183</v>
      </c>
      <c r="C109" s="19" t="s">
        <v>136</v>
      </c>
      <c r="D109" s="124"/>
      <c r="E109" s="144" t="str">
        <f>G106</f>
        <v>KARACABEY DAMLA </v>
      </c>
      <c r="F109" s="144"/>
      <c r="G109" s="144" t="str">
        <f>E103</f>
        <v>M. K.PAŞASPOR BLD.</v>
      </c>
      <c r="H109" s="144"/>
      <c r="I109" s="19">
        <v>3</v>
      </c>
      <c r="J109" s="19">
        <v>0</v>
      </c>
      <c r="K109" s="7"/>
      <c r="L109" s="7"/>
    </row>
    <row r="110" spans="1:12" ht="18.75" customHeight="1">
      <c r="A110" s="18">
        <v>45206</v>
      </c>
      <c r="B110" s="19" t="s">
        <v>183</v>
      </c>
      <c r="C110" s="19" t="s">
        <v>136</v>
      </c>
      <c r="D110" s="124"/>
      <c r="E110" s="144" t="str">
        <f>G104</f>
        <v>MUDANYASPOR</v>
      </c>
      <c r="F110" s="144"/>
      <c r="G110" s="144" t="str">
        <f>E102</f>
        <v>AKÇALAR SPOR</v>
      </c>
      <c r="H110" s="144"/>
      <c r="I110" s="19">
        <v>0</v>
      </c>
      <c r="J110" s="19">
        <v>3</v>
      </c>
      <c r="K110" s="7"/>
      <c r="L110" s="7"/>
    </row>
    <row r="111" spans="1:12" ht="18.75" customHeight="1">
      <c r="A111" s="18">
        <v>45206</v>
      </c>
      <c r="B111" s="19" t="s">
        <v>184</v>
      </c>
      <c r="C111" s="19" t="s">
        <v>136</v>
      </c>
      <c r="D111" s="124" t="s">
        <v>205</v>
      </c>
      <c r="E111" s="144" t="str">
        <f>G103</f>
        <v>BURGAZSPOR</v>
      </c>
      <c r="F111" s="144"/>
      <c r="G111" s="144" t="str">
        <f>E105</f>
        <v>BALKANSPOR</v>
      </c>
      <c r="H111" s="144"/>
      <c r="I111" s="19">
        <v>1</v>
      </c>
      <c r="J111" s="19">
        <v>0</v>
      </c>
      <c r="K111" s="7"/>
      <c r="L111" s="7"/>
    </row>
    <row r="112" spans="1:12" ht="18.75" customHeight="1">
      <c r="A112" s="18">
        <v>45206</v>
      </c>
      <c r="B112" s="19" t="s">
        <v>166</v>
      </c>
      <c r="C112" s="19" t="s">
        <v>136</v>
      </c>
      <c r="D112" s="124" t="s">
        <v>203</v>
      </c>
      <c r="E112" s="144" t="str">
        <f>G105</f>
        <v>ÇİMEN SPOR</v>
      </c>
      <c r="F112" s="144"/>
      <c r="G112" s="144" t="str">
        <f>E104</f>
        <v>KARACABEY G. BİR.</v>
      </c>
      <c r="H112" s="144"/>
      <c r="I112" s="19">
        <v>1</v>
      </c>
      <c r="J112" s="19">
        <v>6</v>
      </c>
      <c r="K112" s="7"/>
      <c r="L112" s="7"/>
    </row>
    <row r="113" spans="1:12" ht="18.75" customHeight="1">
      <c r="A113" s="19"/>
      <c r="B113" s="19"/>
      <c r="C113" s="19"/>
      <c r="D113" s="124"/>
      <c r="E113" s="139" t="str">
        <f>E106</f>
        <v>BAY</v>
      </c>
      <c r="F113" s="140"/>
      <c r="G113" s="139" t="str">
        <f>G102</f>
        <v>M. KEMALPAŞA 2014 </v>
      </c>
      <c r="H113" s="140"/>
      <c r="I113" s="19"/>
      <c r="J113" s="19"/>
      <c r="K113" s="7"/>
      <c r="L113" s="7"/>
    </row>
    <row r="114" spans="1:12" ht="18.75" customHeight="1">
      <c r="A114" s="145" t="s">
        <v>36</v>
      </c>
      <c r="B114" s="145"/>
      <c r="C114" s="145"/>
      <c r="D114" s="145"/>
      <c r="E114" s="145"/>
      <c r="F114" s="145"/>
      <c r="G114" s="145"/>
      <c r="H114" s="145"/>
      <c r="I114" s="145"/>
      <c r="J114" s="145"/>
      <c r="K114" s="7"/>
      <c r="L114" s="7"/>
    </row>
    <row r="115" spans="1:12" s="3" customFormat="1" ht="12.75">
      <c r="A115" s="15" t="s">
        <v>14</v>
      </c>
      <c r="B115" s="15" t="s">
        <v>15</v>
      </c>
      <c r="C115" s="15" t="s">
        <v>16</v>
      </c>
      <c r="D115" s="15" t="s">
        <v>17</v>
      </c>
      <c r="E115" s="146" t="s">
        <v>18</v>
      </c>
      <c r="F115" s="146"/>
      <c r="G115" s="146" t="s">
        <v>19</v>
      </c>
      <c r="H115" s="146"/>
      <c r="I115" s="146" t="s">
        <v>20</v>
      </c>
      <c r="J115" s="146"/>
      <c r="K115" s="9"/>
      <c r="L115" s="9"/>
    </row>
    <row r="116" spans="1:12" ht="18.75" customHeight="1">
      <c r="A116" s="18"/>
      <c r="B116" s="19" t="s">
        <v>183</v>
      </c>
      <c r="C116" s="18"/>
      <c r="D116" s="19"/>
      <c r="E116" s="144" t="str">
        <f>G113</f>
        <v>M. KEMALPAŞA 2014 </v>
      </c>
      <c r="F116" s="144"/>
      <c r="G116" s="144" t="str">
        <f>E110</f>
        <v>MUDANYASPOR</v>
      </c>
      <c r="H116" s="144"/>
      <c r="I116" s="19">
        <v>3</v>
      </c>
      <c r="J116" s="19">
        <v>0</v>
      </c>
      <c r="K116" s="7"/>
      <c r="L116" s="7"/>
    </row>
    <row r="117" spans="1:12" ht="18.75" customHeight="1">
      <c r="A117" s="18">
        <v>45208</v>
      </c>
      <c r="B117" s="19" t="s">
        <v>146</v>
      </c>
      <c r="C117" s="19" t="s">
        <v>142</v>
      </c>
      <c r="D117" s="19" t="s">
        <v>173</v>
      </c>
      <c r="E117" s="144" t="str">
        <f>G111</f>
        <v>BALKANSPOR</v>
      </c>
      <c r="F117" s="144"/>
      <c r="G117" s="144" t="str">
        <f>E109</f>
        <v>KARACABEY DAMLA </v>
      </c>
      <c r="H117" s="144"/>
      <c r="I117" s="19">
        <v>3</v>
      </c>
      <c r="J117" s="19">
        <v>2</v>
      </c>
      <c r="K117" s="7"/>
      <c r="L117" s="7"/>
    </row>
    <row r="118" spans="1:12" ht="18.75" customHeight="1">
      <c r="A118" s="18">
        <v>45208</v>
      </c>
      <c r="B118" s="19" t="s">
        <v>146</v>
      </c>
      <c r="C118" s="19" t="s">
        <v>142</v>
      </c>
      <c r="D118" s="19" t="s">
        <v>203</v>
      </c>
      <c r="E118" s="144" t="str">
        <f>G110</f>
        <v>AKÇALAR SPOR</v>
      </c>
      <c r="F118" s="144"/>
      <c r="G118" s="144" t="str">
        <f>E112</f>
        <v>ÇİMEN SPOR</v>
      </c>
      <c r="H118" s="144"/>
      <c r="I118" s="19">
        <v>1</v>
      </c>
      <c r="J118" s="19">
        <v>3</v>
      </c>
      <c r="K118" s="7"/>
      <c r="L118" s="7"/>
    </row>
    <row r="119" spans="1:12" ht="18.75" customHeight="1">
      <c r="A119" s="18">
        <v>45208</v>
      </c>
      <c r="B119" s="19" t="s">
        <v>165</v>
      </c>
      <c r="C119" s="19" t="s">
        <v>142</v>
      </c>
      <c r="D119" s="19" t="s">
        <v>148</v>
      </c>
      <c r="E119" s="139" t="str">
        <f>G112</f>
        <v>KARACABEY G. BİR.</v>
      </c>
      <c r="F119" s="140"/>
      <c r="G119" s="139" t="str">
        <f>E111</f>
        <v>BURGAZSPOR</v>
      </c>
      <c r="H119" s="140"/>
      <c r="I119" s="19">
        <v>2</v>
      </c>
      <c r="J119" s="19">
        <v>0</v>
      </c>
      <c r="K119" s="7"/>
      <c r="L119" s="7"/>
    </row>
    <row r="120" spans="1:12" ht="18.75" customHeight="1">
      <c r="A120" s="19"/>
      <c r="B120" s="19"/>
      <c r="C120" s="19"/>
      <c r="D120" s="19"/>
      <c r="E120" s="139" t="str">
        <f>E113</f>
        <v>BAY</v>
      </c>
      <c r="F120" s="140"/>
      <c r="G120" s="139" t="str">
        <f>G109</f>
        <v>M. K.PAŞASPOR BLD.</v>
      </c>
      <c r="H120" s="140"/>
      <c r="I120" s="19"/>
      <c r="J120" s="19"/>
      <c r="K120" s="7"/>
      <c r="L120" s="7"/>
    </row>
    <row r="121" spans="1:12" ht="18.75" customHeight="1">
      <c r="A121" s="145" t="s">
        <v>37</v>
      </c>
      <c r="B121" s="145"/>
      <c r="C121" s="145"/>
      <c r="D121" s="145"/>
      <c r="E121" s="145"/>
      <c r="F121" s="145"/>
      <c r="G121" s="145"/>
      <c r="H121" s="145"/>
      <c r="I121" s="145"/>
      <c r="J121" s="145"/>
      <c r="K121" s="7"/>
      <c r="L121" s="7"/>
    </row>
    <row r="122" spans="1:12" s="3" customFormat="1" ht="12.75">
      <c r="A122" s="15" t="s">
        <v>14</v>
      </c>
      <c r="B122" s="15" t="s">
        <v>15</v>
      </c>
      <c r="C122" s="15" t="s">
        <v>16</v>
      </c>
      <c r="D122" s="15" t="s">
        <v>17</v>
      </c>
      <c r="E122" s="146" t="s">
        <v>18</v>
      </c>
      <c r="F122" s="146"/>
      <c r="G122" s="146" t="s">
        <v>19</v>
      </c>
      <c r="H122" s="146"/>
      <c r="I122" s="146" t="s">
        <v>20</v>
      </c>
      <c r="J122" s="146"/>
      <c r="K122" s="9"/>
      <c r="L122" s="9"/>
    </row>
    <row r="123" spans="1:12" ht="18.75" customHeight="1">
      <c r="A123" s="18">
        <v>45218</v>
      </c>
      <c r="B123" s="19" t="s">
        <v>183</v>
      </c>
      <c r="C123" s="18" t="s">
        <v>178</v>
      </c>
      <c r="D123" s="19" t="s">
        <v>148</v>
      </c>
      <c r="E123" s="144" t="str">
        <f>G120</f>
        <v>M. K.PAŞASPOR BLD.</v>
      </c>
      <c r="F123" s="144"/>
      <c r="G123" s="144" t="str">
        <f>E117</f>
        <v>BALKANSPOR</v>
      </c>
      <c r="H123" s="144"/>
      <c r="I123" s="19">
        <v>0</v>
      </c>
      <c r="J123" s="19">
        <v>3</v>
      </c>
      <c r="K123" s="7"/>
      <c r="L123" s="7"/>
    </row>
    <row r="124" spans="1:12" ht="18.75" customHeight="1">
      <c r="A124" s="18">
        <v>45218</v>
      </c>
      <c r="B124" s="19" t="s">
        <v>166</v>
      </c>
      <c r="C124" s="18" t="s">
        <v>178</v>
      </c>
      <c r="D124" s="19" t="s">
        <v>148</v>
      </c>
      <c r="E124" s="144" t="str">
        <f>G118</f>
        <v>ÇİMEN SPOR</v>
      </c>
      <c r="F124" s="144"/>
      <c r="G124" s="144" t="str">
        <f>E116</f>
        <v>M. KEMALPAŞA 2014 </v>
      </c>
      <c r="H124" s="144"/>
      <c r="I124" s="19">
        <v>3</v>
      </c>
      <c r="J124" s="19">
        <v>2</v>
      </c>
      <c r="K124" s="7"/>
      <c r="L124" s="7"/>
    </row>
    <row r="125" spans="1:12" ht="18.75" customHeight="1">
      <c r="A125" s="18">
        <v>45218</v>
      </c>
      <c r="B125" s="19" t="s">
        <v>165</v>
      </c>
      <c r="C125" s="18" t="s">
        <v>178</v>
      </c>
      <c r="D125" s="19" t="s">
        <v>148</v>
      </c>
      <c r="E125" s="144" t="str">
        <f>G117</f>
        <v>KARACABEY DAMLA </v>
      </c>
      <c r="F125" s="144"/>
      <c r="G125" s="144" t="str">
        <f>E119</f>
        <v>KARACABEY G. BİR.</v>
      </c>
      <c r="H125" s="144"/>
      <c r="I125" s="19">
        <v>1</v>
      </c>
      <c r="J125" s="19">
        <v>11</v>
      </c>
      <c r="K125" s="7"/>
      <c r="L125" s="7"/>
    </row>
    <row r="126" spans="1:12" ht="18.75" customHeight="1">
      <c r="A126" s="18">
        <v>45218</v>
      </c>
      <c r="B126" s="19" t="s">
        <v>184</v>
      </c>
      <c r="C126" s="18" t="s">
        <v>178</v>
      </c>
      <c r="D126" s="19" t="s">
        <v>148</v>
      </c>
      <c r="E126" s="144" t="str">
        <f>G119</f>
        <v>BURGAZSPOR</v>
      </c>
      <c r="F126" s="144"/>
      <c r="G126" s="144" t="str">
        <f>E118</f>
        <v>AKÇALAR SPOR</v>
      </c>
      <c r="H126" s="144"/>
      <c r="I126" s="19">
        <v>8</v>
      </c>
      <c r="J126" s="19">
        <v>1</v>
      </c>
      <c r="K126" s="7"/>
      <c r="L126" s="7"/>
    </row>
    <row r="127" spans="1:12" ht="18.75" customHeight="1">
      <c r="A127" s="19"/>
      <c r="B127" s="19"/>
      <c r="C127" s="19"/>
      <c r="D127" s="19"/>
      <c r="E127" s="139" t="str">
        <f>E120</f>
        <v>BAY</v>
      </c>
      <c r="F127" s="140"/>
      <c r="G127" s="139" t="str">
        <f>G116</f>
        <v>MUDANYASPOR</v>
      </c>
      <c r="H127" s="140"/>
      <c r="I127" s="19"/>
      <c r="J127" s="19"/>
      <c r="K127" s="7"/>
      <c r="L127" s="7"/>
    </row>
    <row r="128" spans="1:12" ht="18.75" customHeight="1">
      <c r="A128" s="145" t="s">
        <v>38</v>
      </c>
      <c r="B128" s="145"/>
      <c r="C128" s="145"/>
      <c r="D128" s="145"/>
      <c r="E128" s="145"/>
      <c r="F128" s="145"/>
      <c r="G128" s="145"/>
      <c r="H128" s="145"/>
      <c r="I128" s="145"/>
      <c r="J128" s="145"/>
      <c r="K128" s="7"/>
      <c r="L128" s="7"/>
    </row>
    <row r="129" spans="1:12" s="3" customFormat="1" ht="12.75">
      <c r="A129" s="15" t="s">
        <v>14</v>
      </c>
      <c r="B129" s="15" t="s">
        <v>15</v>
      </c>
      <c r="C129" s="15" t="s">
        <v>16</v>
      </c>
      <c r="D129" s="15" t="s">
        <v>17</v>
      </c>
      <c r="E129" s="146" t="s">
        <v>18</v>
      </c>
      <c r="F129" s="146"/>
      <c r="G129" s="146" t="s">
        <v>19</v>
      </c>
      <c r="H129" s="146"/>
      <c r="I129" s="146" t="s">
        <v>20</v>
      </c>
      <c r="J129" s="146"/>
      <c r="K129" s="9"/>
      <c r="L129" s="9"/>
    </row>
    <row r="130" spans="1:12" ht="18.75" customHeight="1">
      <c r="A130" s="18">
        <v>45223</v>
      </c>
      <c r="B130" s="19" t="s">
        <v>183</v>
      </c>
      <c r="C130" s="19" t="s">
        <v>160</v>
      </c>
      <c r="D130" s="19"/>
      <c r="E130" s="144" t="str">
        <f>G127</f>
        <v>MUDANYASPOR</v>
      </c>
      <c r="F130" s="144"/>
      <c r="G130" s="144" t="str">
        <f>E124</f>
        <v>ÇİMEN SPOR</v>
      </c>
      <c r="H130" s="144"/>
      <c r="I130" s="19">
        <v>0</v>
      </c>
      <c r="J130" s="19">
        <v>3</v>
      </c>
      <c r="K130" s="7"/>
      <c r="L130" s="7"/>
    </row>
    <row r="131" spans="1:12" ht="18.75" customHeight="1">
      <c r="A131" s="18">
        <v>45223</v>
      </c>
      <c r="B131" s="19" t="s">
        <v>183</v>
      </c>
      <c r="C131" s="19" t="s">
        <v>160</v>
      </c>
      <c r="D131" s="19"/>
      <c r="E131" s="144" t="str">
        <f>G125</f>
        <v>KARACABEY G. BİR.</v>
      </c>
      <c r="F131" s="144"/>
      <c r="G131" s="144" t="str">
        <f>E123</f>
        <v>M. K.PAŞASPOR BLD.</v>
      </c>
      <c r="H131" s="144"/>
      <c r="I131" s="19">
        <v>3</v>
      </c>
      <c r="J131" s="19">
        <v>0</v>
      </c>
      <c r="K131" s="7"/>
      <c r="L131" s="7"/>
    </row>
    <row r="132" spans="1:12" ht="18.75" customHeight="1">
      <c r="A132" s="18">
        <v>45223</v>
      </c>
      <c r="B132" s="19" t="s">
        <v>166</v>
      </c>
      <c r="C132" s="19" t="s">
        <v>160</v>
      </c>
      <c r="D132" s="19" t="s">
        <v>148</v>
      </c>
      <c r="E132" s="144" t="str">
        <f>G124</f>
        <v>M. KEMALPAŞA 2014 </v>
      </c>
      <c r="F132" s="144"/>
      <c r="G132" s="144" t="str">
        <f>E126</f>
        <v>BURGAZSPOR</v>
      </c>
      <c r="H132" s="144"/>
      <c r="I132" s="19">
        <v>6</v>
      </c>
      <c r="J132" s="19">
        <v>0</v>
      </c>
      <c r="K132" s="7"/>
      <c r="L132" s="7"/>
    </row>
    <row r="133" spans="1:12" ht="18.75" customHeight="1">
      <c r="A133" s="18">
        <v>45223</v>
      </c>
      <c r="B133" s="19" t="s">
        <v>146</v>
      </c>
      <c r="C133" s="19" t="s">
        <v>160</v>
      </c>
      <c r="D133" s="19" t="s">
        <v>148</v>
      </c>
      <c r="E133" s="139" t="str">
        <f>G126</f>
        <v>AKÇALAR SPOR</v>
      </c>
      <c r="F133" s="140"/>
      <c r="G133" s="139" t="str">
        <f>E125</f>
        <v>KARACABEY DAMLA </v>
      </c>
      <c r="H133" s="140"/>
      <c r="I133" s="19">
        <v>5</v>
      </c>
      <c r="J133" s="19">
        <v>5</v>
      </c>
      <c r="K133" s="7"/>
      <c r="L133" s="7"/>
    </row>
    <row r="134" spans="1:12" ht="18.75" customHeight="1">
      <c r="A134" s="19"/>
      <c r="B134" s="19"/>
      <c r="C134" s="19"/>
      <c r="D134" s="19"/>
      <c r="E134" s="139" t="str">
        <f>E127</f>
        <v>BAY</v>
      </c>
      <c r="F134" s="140"/>
      <c r="G134" s="139" t="str">
        <f>G123</f>
        <v>BALKANSPOR</v>
      </c>
      <c r="H134" s="140"/>
      <c r="I134" s="19"/>
      <c r="J134" s="19"/>
      <c r="K134" s="7"/>
      <c r="L134" s="7"/>
    </row>
    <row r="135" spans="1:12" ht="18.75" customHeight="1">
      <c r="A135" s="145" t="s">
        <v>39</v>
      </c>
      <c r="B135" s="145"/>
      <c r="C135" s="145"/>
      <c r="D135" s="145"/>
      <c r="E135" s="145"/>
      <c r="F135" s="145"/>
      <c r="G135" s="145"/>
      <c r="H135" s="145"/>
      <c r="I135" s="145"/>
      <c r="J135" s="145"/>
      <c r="K135" s="7"/>
      <c r="L135" s="7"/>
    </row>
    <row r="136" spans="1:12" s="3" customFormat="1" ht="12.75">
      <c r="A136" s="15" t="s">
        <v>14</v>
      </c>
      <c r="B136" s="15" t="s">
        <v>15</v>
      </c>
      <c r="C136" s="15" t="s">
        <v>16</v>
      </c>
      <c r="D136" s="15" t="s">
        <v>17</v>
      </c>
      <c r="E136" s="146" t="s">
        <v>18</v>
      </c>
      <c r="F136" s="146"/>
      <c r="G136" s="146" t="s">
        <v>19</v>
      </c>
      <c r="H136" s="146"/>
      <c r="I136" s="146" t="s">
        <v>20</v>
      </c>
      <c r="J136" s="146"/>
      <c r="K136" s="9"/>
      <c r="L136" s="9"/>
    </row>
    <row r="137" spans="1:12" ht="18.75" customHeight="1">
      <c r="A137" s="18">
        <v>45231</v>
      </c>
      <c r="B137" s="19" t="s">
        <v>146</v>
      </c>
      <c r="C137" s="18" t="s">
        <v>199</v>
      </c>
      <c r="D137" s="19" t="s">
        <v>139</v>
      </c>
      <c r="E137" s="144" t="str">
        <f>G134</f>
        <v>BALKANSPOR</v>
      </c>
      <c r="F137" s="144"/>
      <c r="G137" s="139" t="str">
        <f>E131</f>
        <v>KARACABEY G. BİR.</v>
      </c>
      <c r="H137" s="140"/>
      <c r="I137" s="19">
        <v>0</v>
      </c>
      <c r="J137" s="19">
        <v>6</v>
      </c>
      <c r="K137" s="7"/>
      <c r="L137" s="7"/>
    </row>
    <row r="138" spans="1:12" ht="18.75" customHeight="1">
      <c r="A138" s="18">
        <v>45231</v>
      </c>
      <c r="B138" s="19" t="s">
        <v>183</v>
      </c>
      <c r="C138" s="18" t="s">
        <v>199</v>
      </c>
      <c r="D138" s="19"/>
      <c r="E138" s="144" t="str">
        <f>G132</f>
        <v>BURGAZSPOR</v>
      </c>
      <c r="F138" s="144"/>
      <c r="G138" s="139" t="str">
        <f>E130</f>
        <v>MUDANYASPOR</v>
      </c>
      <c r="H138" s="140"/>
      <c r="I138" s="19">
        <v>3</v>
      </c>
      <c r="J138" s="19">
        <v>0</v>
      </c>
      <c r="K138" s="7"/>
      <c r="L138" s="7"/>
    </row>
    <row r="139" spans="1:12" ht="18.75" customHeight="1">
      <c r="A139" s="18">
        <v>45231</v>
      </c>
      <c r="B139" s="19" t="s">
        <v>183</v>
      </c>
      <c r="C139" s="18" t="s">
        <v>199</v>
      </c>
      <c r="D139" s="19"/>
      <c r="E139" s="144" t="str">
        <f>G131</f>
        <v>M. K.PAŞASPOR BLD.</v>
      </c>
      <c r="F139" s="144"/>
      <c r="G139" s="139" t="str">
        <f>E133</f>
        <v>AKÇALAR SPOR</v>
      </c>
      <c r="H139" s="140"/>
      <c r="I139" s="19">
        <v>0</v>
      </c>
      <c r="J139" s="19">
        <v>3</v>
      </c>
      <c r="K139" s="7"/>
      <c r="L139" s="7"/>
    </row>
    <row r="140" spans="1:12" ht="18.75" customHeight="1">
      <c r="A140" s="18">
        <v>45231</v>
      </c>
      <c r="B140" s="19" t="s">
        <v>165</v>
      </c>
      <c r="C140" s="18" t="s">
        <v>199</v>
      </c>
      <c r="D140" s="19" t="s">
        <v>139</v>
      </c>
      <c r="E140" s="144" t="str">
        <f>G133</f>
        <v>KARACABEY DAMLA </v>
      </c>
      <c r="F140" s="144"/>
      <c r="G140" s="144" t="str">
        <f>E132</f>
        <v>M. KEMALPAŞA 2014 </v>
      </c>
      <c r="H140" s="144"/>
      <c r="I140" s="19">
        <v>1</v>
      </c>
      <c r="J140" s="19">
        <v>5</v>
      </c>
      <c r="K140" s="7"/>
      <c r="L140" s="7"/>
    </row>
    <row r="141" spans="1:12" ht="18.75" customHeight="1">
      <c r="A141" s="19"/>
      <c r="B141" s="19"/>
      <c r="C141" s="19"/>
      <c r="D141" s="19"/>
      <c r="E141" s="139" t="str">
        <f>E134</f>
        <v>BAY</v>
      </c>
      <c r="F141" s="140"/>
      <c r="G141" s="139" t="str">
        <f>G130</f>
        <v>ÇİMEN SPOR</v>
      </c>
      <c r="H141" s="140"/>
      <c r="I141" s="19"/>
      <c r="J141" s="19"/>
      <c r="K141" s="7"/>
      <c r="L141" s="7"/>
    </row>
    <row r="142" spans="1:12" ht="18.75" customHeight="1">
      <c r="A142" s="145" t="s">
        <v>40</v>
      </c>
      <c r="B142" s="145"/>
      <c r="C142" s="145"/>
      <c r="D142" s="145"/>
      <c r="E142" s="145"/>
      <c r="F142" s="145"/>
      <c r="G142" s="145"/>
      <c r="H142" s="145"/>
      <c r="I142" s="145"/>
      <c r="J142" s="145"/>
      <c r="K142" s="7"/>
      <c r="L142" s="7"/>
    </row>
    <row r="143" spans="1:12" s="3" customFormat="1" ht="12.75">
      <c r="A143" s="15" t="s">
        <v>14</v>
      </c>
      <c r="B143" s="15" t="s">
        <v>15</v>
      </c>
      <c r="C143" s="15" t="s">
        <v>16</v>
      </c>
      <c r="D143" s="15" t="s">
        <v>17</v>
      </c>
      <c r="E143" s="146" t="s">
        <v>18</v>
      </c>
      <c r="F143" s="146"/>
      <c r="G143" s="146" t="s">
        <v>19</v>
      </c>
      <c r="H143" s="146"/>
      <c r="I143" s="146" t="s">
        <v>20</v>
      </c>
      <c r="J143" s="146"/>
      <c r="K143" s="9"/>
      <c r="L143" s="9"/>
    </row>
    <row r="144" spans="1:12" ht="18.75" customHeight="1">
      <c r="A144" s="18">
        <v>45239</v>
      </c>
      <c r="B144" s="19" t="s">
        <v>166</v>
      </c>
      <c r="C144" s="18" t="s">
        <v>178</v>
      </c>
      <c r="D144" s="19" t="s">
        <v>139</v>
      </c>
      <c r="E144" s="144" t="str">
        <f>G141</f>
        <v>ÇİMEN SPOR</v>
      </c>
      <c r="F144" s="144"/>
      <c r="G144" s="144" t="str">
        <f>E138</f>
        <v>BURGAZSPOR</v>
      </c>
      <c r="H144" s="144"/>
      <c r="I144" s="19">
        <v>3</v>
      </c>
      <c r="J144" s="19">
        <v>0</v>
      </c>
      <c r="K144" s="7"/>
      <c r="L144" s="7"/>
    </row>
    <row r="145" spans="1:12" ht="18.75" customHeight="1">
      <c r="A145" s="18">
        <v>45239</v>
      </c>
      <c r="B145" s="19" t="s">
        <v>146</v>
      </c>
      <c r="C145" s="18" t="s">
        <v>178</v>
      </c>
      <c r="D145" s="19" t="s">
        <v>139</v>
      </c>
      <c r="E145" s="144" t="str">
        <f>G139</f>
        <v>AKÇALAR SPOR</v>
      </c>
      <c r="F145" s="144"/>
      <c r="G145" s="144" t="str">
        <f>E137</f>
        <v>BALKANSPOR</v>
      </c>
      <c r="H145" s="144"/>
      <c r="I145" s="19">
        <v>2</v>
      </c>
      <c r="J145" s="19">
        <v>3</v>
      </c>
      <c r="K145" s="7"/>
      <c r="L145" s="7"/>
    </row>
    <row r="146" spans="1:12" ht="18.75" customHeight="1">
      <c r="A146" s="18">
        <v>45239</v>
      </c>
      <c r="B146" s="19" t="s">
        <v>183</v>
      </c>
      <c r="C146" s="18" t="s">
        <v>178</v>
      </c>
      <c r="D146" s="19" t="s">
        <v>139</v>
      </c>
      <c r="E146" s="144" t="str">
        <f>G138</f>
        <v>MUDANYASPOR</v>
      </c>
      <c r="F146" s="144"/>
      <c r="G146" s="144" t="str">
        <f>E140</f>
        <v>KARACABEY DAMLA </v>
      </c>
      <c r="H146" s="144"/>
      <c r="I146" s="19">
        <v>0</v>
      </c>
      <c r="J146" s="19">
        <v>3</v>
      </c>
      <c r="K146" s="7"/>
      <c r="L146" s="7"/>
    </row>
    <row r="147" spans="1:12" ht="18.75" customHeight="1">
      <c r="A147" s="18">
        <v>45239</v>
      </c>
      <c r="B147" s="19" t="s">
        <v>183</v>
      </c>
      <c r="C147" s="18" t="s">
        <v>178</v>
      </c>
      <c r="D147" s="19" t="s">
        <v>139</v>
      </c>
      <c r="E147" s="144" t="str">
        <f>G140</f>
        <v>M. KEMALPAŞA 2014 </v>
      </c>
      <c r="F147" s="144"/>
      <c r="G147" s="144" t="str">
        <f>E139</f>
        <v>M. K.PAŞASPOR BLD.</v>
      </c>
      <c r="H147" s="144"/>
      <c r="I147" s="19">
        <v>3</v>
      </c>
      <c r="J147" s="19">
        <v>0</v>
      </c>
      <c r="K147" s="7"/>
      <c r="L147" s="7"/>
    </row>
    <row r="148" spans="1:12" ht="18.75" customHeight="1">
      <c r="A148" s="19"/>
      <c r="B148" s="19"/>
      <c r="C148" s="19"/>
      <c r="D148" s="19"/>
      <c r="E148" s="139" t="str">
        <f>E141</f>
        <v>BAY</v>
      </c>
      <c r="F148" s="140"/>
      <c r="G148" s="139" t="str">
        <f>G137</f>
        <v>KARACABEY G. BİR.</v>
      </c>
      <c r="H148" s="140"/>
      <c r="I148" s="19"/>
      <c r="J148" s="19"/>
      <c r="K148" s="7"/>
      <c r="L148" s="7"/>
    </row>
    <row r="149" spans="1:12" ht="18.75" customHeight="1">
      <c r="A149" s="145" t="s">
        <v>41</v>
      </c>
      <c r="B149" s="145"/>
      <c r="C149" s="145"/>
      <c r="D149" s="145"/>
      <c r="E149" s="145"/>
      <c r="F149" s="145"/>
      <c r="G149" s="145"/>
      <c r="H149" s="145"/>
      <c r="I149" s="145"/>
      <c r="J149" s="145"/>
      <c r="K149" s="7"/>
      <c r="L149" s="7"/>
    </row>
    <row r="150" spans="1:12" s="3" customFormat="1" ht="12.75">
      <c r="A150" s="15" t="s">
        <v>14</v>
      </c>
      <c r="B150" s="15" t="s">
        <v>15</v>
      </c>
      <c r="C150" s="15" t="s">
        <v>16</v>
      </c>
      <c r="D150" s="15" t="s">
        <v>17</v>
      </c>
      <c r="E150" s="146" t="s">
        <v>18</v>
      </c>
      <c r="F150" s="146"/>
      <c r="G150" s="146" t="s">
        <v>19</v>
      </c>
      <c r="H150" s="146"/>
      <c r="I150" s="146" t="s">
        <v>20</v>
      </c>
      <c r="J150" s="146"/>
      <c r="K150" s="9"/>
      <c r="L150" s="9"/>
    </row>
    <row r="151" spans="1:12" ht="18.75" customHeight="1">
      <c r="A151" s="18">
        <v>45244</v>
      </c>
      <c r="B151" s="19" t="s">
        <v>165</v>
      </c>
      <c r="C151" s="18" t="s">
        <v>160</v>
      </c>
      <c r="D151" s="19" t="s">
        <v>139</v>
      </c>
      <c r="E151" s="144" t="str">
        <f>G148</f>
        <v>KARACABEY G. BİR.</v>
      </c>
      <c r="F151" s="144"/>
      <c r="G151" s="144" t="str">
        <f>E145</f>
        <v>AKÇALAR SPOR</v>
      </c>
      <c r="H151" s="144"/>
      <c r="I151" s="19">
        <v>16</v>
      </c>
      <c r="J151" s="19">
        <v>0</v>
      </c>
      <c r="K151" s="7"/>
      <c r="L151" s="7"/>
    </row>
    <row r="152" spans="1:12" ht="18.75" customHeight="1">
      <c r="A152" s="18">
        <v>45244</v>
      </c>
      <c r="B152" s="19" t="s">
        <v>165</v>
      </c>
      <c r="C152" s="18" t="s">
        <v>160</v>
      </c>
      <c r="D152" s="19" t="s">
        <v>164</v>
      </c>
      <c r="E152" s="144" t="str">
        <f>G146</f>
        <v>KARACABEY DAMLA </v>
      </c>
      <c r="F152" s="144"/>
      <c r="G152" s="144" t="str">
        <f>E144</f>
        <v>ÇİMEN SPOR</v>
      </c>
      <c r="H152" s="144"/>
      <c r="I152" s="19">
        <v>3</v>
      </c>
      <c r="J152" s="19">
        <v>4</v>
      </c>
      <c r="K152" s="7"/>
      <c r="L152" s="7"/>
    </row>
    <row r="153" spans="1:12" ht="18.75" customHeight="1">
      <c r="A153" s="18">
        <v>45244</v>
      </c>
      <c r="B153" s="19" t="s">
        <v>146</v>
      </c>
      <c r="C153" s="18" t="s">
        <v>160</v>
      </c>
      <c r="D153" s="19" t="s">
        <v>139</v>
      </c>
      <c r="E153" s="144" t="str">
        <f>G145</f>
        <v>BALKANSPOR</v>
      </c>
      <c r="F153" s="144"/>
      <c r="G153" s="144" t="str">
        <f>E147</f>
        <v>M. KEMALPAŞA 2014 </v>
      </c>
      <c r="H153" s="144"/>
      <c r="I153" s="19">
        <v>0</v>
      </c>
      <c r="J153" s="19">
        <v>3</v>
      </c>
      <c r="K153" s="7"/>
      <c r="L153" s="7"/>
    </row>
    <row r="154" spans="1:12" ht="18.75" customHeight="1">
      <c r="A154" s="18">
        <v>45244</v>
      </c>
      <c r="B154" s="19" t="s">
        <v>183</v>
      </c>
      <c r="C154" s="18" t="s">
        <v>160</v>
      </c>
      <c r="D154" s="19"/>
      <c r="E154" s="139" t="str">
        <f>G147</f>
        <v>M. K.PAŞASPOR BLD.</v>
      </c>
      <c r="F154" s="140"/>
      <c r="G154" s="139" t="str">
        <f>E146</f>
        <v>MUDANYASPOR</v>
      </c>
      <c r="H154" s="140"/>
      <c r="I154" s="19"/>
      <c r="J154" s="19"/>
      <c r="K154" s="7"/>
      <c r="L154" s="7"/>
    </row>
    <row r="155" spans="1:12" ht="18.75" customHeight="1">
      <c r="A155" s="19"/>
      <c r="B155" s="19"/>
      <c r="C155" s="19"/>
      <c r="D155" s="19"/>
      <c r="E155" s="139" t="str">
        <f>E148</f>
        <v>BAY</v>
      </c>
      <c r="F155" s="140"/>
      <c r="G155" s="139" t="str">
        <f>G144</f>
        <v>BURGAZSPOR</v>
      </c>
      <c r="H155" s="140"/>
      <c r="I155" s="19"/>
      <c r="J155" s="19"/>
      <c r="K155" s="7"/>
      <c r="L155" s="7"/>
    </row>
    <row r="156" spans="1:12" ht="18.75" customHeight="1">
      <c r="A156" s="31"/>
      <c r="B156" s="32"/>
      <c r="C156" s="32"/>
      <c r="D156" s="32"/>
      <c r="E156" s="33"/>
      <c r="F156" s="33"/>
      <c r="G156" s="33"/>
      <c r="H156" s="33"/>
      <c r="I156" s="32"/>
      <c r="J156" s="32"/>
      <c r="K156" s="7"/>
      <c r="L156" s="7"/>
    </row>
    <row r="157" spans="1:13" s="1" customFormat="1" ht="16.5" customHeight="1">
      <c r="A157" s="141" t="s">
        <v>0</v>
      </c>
      <c r="B157" s="142"/>
      <c r="C157" s="142"/>
      <c r="D157" s="142"/>
      <c r="E157" s="142"/>
      <c r="F157" s="142"/>
      <c r="G157" s="142"/>
      <c r="H157" s="142"/>
      <c r="I157" s="142"/>
      <c r="J157" s="142"/>
      <c r="K157" s="143" t="s">
        <v>26</v>
      </c>
      <c r="L157" s="143"/>
      <c r="M157" s="34"/>
    </row>
    <row r="158" spans="1:12" s="1" customFormat="1" ht="15.75">
      <c r="A158" s="55" t="s">
        <v>1</v>
      </c>
      <c r="B158" s="56" t="s">
        <v>2</v>
      </c>
      <c r="C158" s="57" t="s">
        <v>3</v>
      </c>
      <c r="D158" s="57" t="s">
        <v>4</v>
      </c>
      <c r="E158" s="57" t="s">
        <v>5</v>
      </c>
      <c r="F158" s="57" t="s">
        <v>6</v>
      </c>
      <c r="G158" s="57" t="s">
        <v>7</v>
      </c>
      <c r="H158" s="57" t="s">
        <v>8</v>
      </c>
      <c r="I158" s="57" t="s">
        <v>9</v>
      </c>
      <c r="J158" s="57" t="s">
        <v>10</v>
      </c>
      <c r="K158" s="43" t="s">
        <v>27</v>
      </c>
      <c r="L158" s="43" t="s">
        <v>28</v>
      </c>
    </row>
    <row r="159" spans="1:12" s="1" customFormat="1" ht="26.25" customHeight="1">
      <c r="A159" s="58">
        <v>1</v>
      </c>
      <c r="B159" s="59" t="s">
        <v>109</v>
      </c>
      <c r="C159" s="60">
        <f aca="true" t="shared" si="0" ref="C159:C168">(D159+E159+F159)</f>
        <v>16</v>
      </c>
      <c r="D159" s="60">
        <f>(IF(J31="",0,(IF(J31&gt;I31,1,0))))+(IF(I39="",0,(IF(I39&gt;J39,1,0))))+(IF(J47="",0,(IF(J47&gt;I47,1,0))))+(IF(I55="",0,(IF(I55&gt;J55,1,0))))+(IF(J62="",0,(IF(J62&gt;I62,1,0))))+(IF(I68="",0,(IF(I68&gt;J68,1,0))))+(IF(J74="",0,(IF(J74&gt;I74,1,0))))+(IF(I80="",0,(IF(I80&gt;J80,1,0))))+(IF(I91="",0,(IF(I91&gt;J91,1,0))))+(IF(I95="",0,(IF(I95&gt;J95,1,0))))+(IF(J103="",0,(IF(J103&gt;I103,1,0))))+(IF(I111="",0,(IF(I111&gt;J111,1,0))))+(IF(J119="",0,(IF(J119&gt;I119,1,0))))+(IF(I126="",0,(IF(I126&gt;J126,1,0))))+(IF(J132="",0,(IF(J132&gt;I132,1,0))))+(IF(I138="",0,(IF(I138&gt;J138,1,0))))+(IF(J144="",0,(IF(J144&gt;I144,1,0))))+(IF(J155="",0,(IF(J155&gt;I155,1,0))))</f>
        <v>11</v>
      </c>
      <c r="E159" s="60">
        <f>(IF(J31="",0,(IF(J31=I31,1,0))))+(IF(I39="",0,(IF(I39=J39,1,0))))+(IF(J47="",0,(IF(J47=I47,1,0))))+(IF(I55="",0,(IF(I55=J55,1,0))))+(IF(J62="",0,(IF(J62=I62,1,0))))+(IF(I68="",0,(IF(I68=J68,1,0))))+(IF(J74="",0,(IF(J74=I74,1,0))))+(IF(I80="",0,(IF(I80=J80,1,0))))+(IF(I91="",0,(IF(I91=J91,1,0))))+(IF(I95="",0,(IF(I95=J95,1,0))))+(IF(J103="",0,(IF(J103=I103,1,0))))+(IF(I111="",0,(IF(I111=J111,1,0))))+(IF(J119="",0,(IF(J119=I119,1,0))))+(IF(I126="",0,(IF(I126=J126,1,0))))+(IF(J132="",0,(IF(J132=I132,1,0))))+(IF(I138="",0,(IF(I138=J138,1,0))))+(IF(J144="",0,(IF(J144=I144,1,0))))+(IF(J155="",0,(IF(J155=I155,1,0))))</f>
        <v>1</v>
      </c>
      <c r="F159" s="60">
        <f>(IF(J31="",0,(IF(J31&lt;I31,1,0))))+(IF(I39="",0,(IF(I39&lt;J39,1,0))))+(IF(J47="",0,(IF(J47&lt;I47,1,0))))+(IF(I55="",0,(IF(I55&lt;J55,1,0))))+(IF(J62="",0,(IF(J62&lt;I62,1,0))))+(IF(I68="",0,(IF(I68&lt;J68,1,0))))+(IF(J74="",0,(IF(J74&lt;I74,1,0))))+(IF(I80="",0,(IF(I80&lt;J80,1,0))))+(IF(I91="",0,(IF(I91&lt;J91,1,0))))+(IF(I95="",0,(IF(I95&lt;J95,1,0))))+(IF(J103="",0,(IF(J103&lt;I103,1,0))))+(IF(I111="",0,(IF(I111&lt;J111,1,0))))+(IF(J119="",0,(IF(J119&lt;I119,1,0))))+(IF(I126="",0,(IF(I126&lt;J126,1,0))))+(IF(J132="",0,(IF(J132&lt;I132,1,0))))+(IF(I138="",0,(IF(I138&lt;J138,1,0))))+(IF(J144="",0,(IF(J144&lt;I144,1,0))))+(IF(J155="",0,(IF(J155&lt;I155,1,0))))</f>
        <v>4</v>
      </c>
      <c r="G159" s="60">
        <f>(J31+I39+J47+I55+J62+I68+J74+I80+I91+I95+J103+I111+J119+I126+J132+I138+J144+J155)</f>
        <v>39</v>
      </c>
      <c r="H159" s="60">
        <f>(I31+J39+I47+J55+I62+J68+I74+J80+J91+J95+I103+J111+I119+J126+I132+J138+I144+I155)</f>
        <v>28</v>
      </c>
      <c r="I159" s="60">
        <f>(D159*3)+E159+K159-L159</f>
        <v>34</v>
      </c>
      <c r="J159" s="60">
        <f aca="true" t="shared" si="1" ref="J159:J168">G159-H159</f>
        <v>11</v>
      </c>
      <c r="K159" s="138"/>
      <c r="L159" s="138"/>
    </row>
    <row r="160" spans="1:16" s="1" customFormat="1" ht="26.25" customHeight="1">
      <c r="A160" s="58">
        <v>2</v>
      </c>
      <c r="B160" s="59" t="s">
        <v>114</v>
      </c>
      <c r="C160" s="60">
        <f t="shared" si="0"/>
        <v>16</v>
      </c>
      <c r="D160" s="60">
        <f>(IF(I32="",0,(IF(I32&gt;J32,1,0))))+(IF(J40="",0,(IF(J40&gt;I40,1,0))))+(IF(I48="",0,(IF(I48&gt;J48,1,0))))+(IF(J55="",0,(IF(J55&gt;I55,1,0))))+(IF(I61="",0,(IF(I61&gt;J61,1,0))))+(IF(J67="",0,(IF(J67&gt;I67,1,0))))+(IF(I73="",0,(IF(I73&gt;J73,1,0))))+(IF(I84="",0,(IF(I84&gt;J84,1,0))))+(IF(J87="",0,(IF(J87&gt;I87,1,0))))+(IF(J96="",0,(IF(J96&gt;I96,1,0))))+(IF(I104="",0,(IF(I104&gt;J104,1,0))))+(IF(J112="",0,(IF(J112&gt;I112,1,0))))+(IF(I119="",0,(IF(I119&gt;J119,1,0))))+(IF(J125="",0,(IF(J125&gt;I125,1,0))))+(IF(I131="",0,(IF(I131&gt;J131,1,0))))+(IF(J137="",0,(IF(J137&gt;I137,1,0))))+(IF(J148="",0,(IF(J148&gt;I148,1,0))))+(IF(I151="",0,(IF(I151&gt;J151,1,0))))</f>
        <v>14</v>
      </c>
      <c r="E160" s="60">
        <f>(IF(I32="",0,(IF(I32=J32,1,0))))+(IF(J40="",0,(IF(J40=I40,1,0))))+(IF(I48="",0,(IF(I48=J48,1,0))))+(IF(J55="",0,(IF(J55=I55,1,0))))+(IF(I61="",0,(IF(I61=J61,1,0))))+(IF(J67="",0,(IF(J67=I67,1,0))))+(IF(I73="",0,(IF(I73=J73,1,0))))+(IF(I84="",0,(IF(I84=J84,1,0))))+(IF(J87="",0,(IF(J87=I87,1,0))))+(IF(J96="",0,(IF(J96=I96,1,0))))+(IF(I104="",0,(IF(I104=J104,1,0))))+(IF(J112="",0,(IF(J112=I112,1,0))))+(IF(I119="",0,(IF(I119=J119,1,0))))+(IF(J125="",0,(IF(J125=I125,1,0))))+(IF(I131="",0,(IF(I131=J131,1,0))))+(IF(J137="",0,(IF(J137=I137,1,0))))+(IF(J148="",0,(IF(J148=I148,1,0))))+(IF(I151="",0,(IF(I151=J151,1,0))))</f>
        <v>0</v>
      </c>
      <c r="F160" s="60">
        <f>(IF(I32="",0,(IF(I32&lt;J32,1,0))))+(IF(J40="",0,(IF(J40&lt;I40,1,0))))+(IF(I48="",0,(IF(I48&lt;J48,1,0))))+(IF(J55="",0,(IF(J55&lt;I55,1,0))))+(IF(I61="",0,(IF(I61&lt;J61,1,0))))+(IF(J67="",0,(IF(J67&lt;I67,1,0))))+(IF(I73="",0,(IF(I73&lt;J73,1,0))))+(IF(I84="",0,(IF(I84&lt;J84,1,0))))+(IF(J87="",0,(IF(J87&lt;I87,1,0))))+(IF(J96="",0,(IF(J96&lt;I96,1,0))))+(IF(I104="",0,(IF(I104&lt;J104,1,0))))+(IF(J112="",0,(IF(J112&lt;I112,1,0))))+(IF(I119="",0,(IF(I119&lt;J119,1,0))))+(IF(J125="",0,(IF(J125&lt;I125,1,0))))+(IF(I131="",0,(IF(I131&lt;J131,1,0))))+(IF(J137="",0,(IF(J137&lt;I137,1,0))))+(IF(J148="",0,(IF(J148&lt;I148,1,0))))+(IF(I151="",0,(IF(I151&lt;J151,1,0))))</f>
        <v>2</v>
      </c>
      <c r="G160" s="60">
        <f>(I32+J40+I48+J55+I61+J67+I73+I84+J87+J96+I104+J112+I119+J125+I131+J137+I148+I151)</f>
        <v>80</v>
      </c>
      <c r="H160" s="60">
        <f>(J32+I40+J48+I55+J61+I67+J73+J84+I87+I96+J104+I112+J119+I125+J131+I137+I148+J151)</f>
        <v>9</v>
      </c>
      <c r="I160" s="60">
        <f aca="true" t="shared" si="2" ref="I160:I168">(D160*3)+E160+K160-L160</f>
        <v>42</v>
      </c>
      <c r="J160" s="60">
        <f t="shared" si="1"/>
        <v>71</v>
      </c>
      <c r="K160" s="138"/>
      <c r="L160" s="138"/>
      <c r="M160" s="35"/>
      <c r="N160" s="35"/>
      <c r="O160" s="5"/>
      <c r="P160" s="35"/>
    </row>
    <row r="161" spans="1:12" s="1" customFormat="1" ht="26.25" customHeight="1">
      <c r="A161" s="58">
        <v>3</v>
      </c>
      <c r="B161" s="59" t="s">
        <v>110</v>
      </c>
      <c r="C161" s="60">
        <f t="shared" si="0"/>
        <v>16</v>
      </c>
      <c r="D161" s="60">
        <f>(IF(J33="",0,(IF(J33&gt;I33,1,0))))+(IF(I41="",0,(IF(I41&gt;J41,1,0))))+(IF(J48="",0,(IF(J48&gt;I48,1,0))))+(IF(I54="",0,(IF(I54&gt;J54,1,0))))+(IF(J60="",0,(IF(J60&gt;I60,1,0))))+(IF(I66="",0,(IF(I66&gt;J66,1,0))))+(IF(I77="",0,(IF(I77&gt;J77,1,0))))+(IF(J80="",0,(IF(J80&gt;I80,1,0))))+(IF(I88="",0,(IF(I88&gt;J88,1,0))))+(IF(I97="",0,(IF(I97&gt;J97,1,0))))+(IF(J105="",0,(IF(J105&gt;I105,1,0))))+(IF(I112="",0,(IF(I112&gt;J112,1,0))))+(IF(J118="",0,(IF(J118&gt;I118,1,0))))+(IF(I124="",0,(IF(I124&gt;J124,1,0))))+(IF(J130="",0,(IF(J130&gt;I130,1,0))))+(IF(J141="",0,(IF(J141&gt;I141,1,0))))+(IF(I144="",0,(IF(I144&gt;J144,1,0))))+(IF(J152="",0,(IF(J152&gt;I152,1,0))))</f>
        <v>8</v>
      </c>
      <c r="E161" s="60">
        <f>(IF(J33="",0,(IF(J33=I33,1,0))))+(IF(I41="",0,(IF(I41=J41,1,0))))+(IF(J48="",0,(IF(J48=I48,1,0))))+(IF(I54="",0,(IF(I54=J54,1,0))))+(IF(J60="",0,(IF(J60=I60,1,0))))+(IF(I66="",0,(IF(I66=J66,1,0))))+(IF(I77="",0,(IF(I77=J77,1,0))))+(IF(J80="",0,(IF(J80=I80,1,0))))+(IF(I88="",0,(IF(I88=J88,1,0))))+(IF(I97="",0,(IF(I97=J97,1,0))))+(IF(J105="",0,(IF(J105=I105,1,0))))+(IF(I112="",0,(IF(I112=J112,1,0))))+(IF(J118="",0,(IF(J118=I118,1,0))))+(IF(I124="",0,(IF(I124=J124,1,0))))+(IF(J130="",0,(IF(J130=I130,1,0))))+(IF(J141="",0,(IF(J141=I141,1,0))))+(IF(I144="",0,(IF(I144=J144,1,0))))+(IF(J152="",0,(IF(J152=I152,1,0))))</f>
        <v>1</v>
      </c>
      <c r="F161" s="60">
        <f>(IF(J33="",0,(IF(J33&lt;I33,1,0))))+(IF(I41="",0,(IF(I41&lt;J41,1,0))))+(IF(J48="",0,(IF(J48&lt;I48,1,0))))+(IF(I54="",0,(IF(I54&lt;J54,1,0))))+(IF(J60="",0,(IF(J60&lt;I60,1,0))))+(IF(I66="",0,(IF(I66&lt;J66,1,0))))+(IF(I77="",0,(IF(I77&lt;J77,1,0))))+(IF(J80="",0,(IF(J80&lt;I80,1,0))))+(IF(I88="",0,(IF(I88&lt;J88,1,0))))+(IF(I97="",0,(IF(I97&lt;J97,1,0))))+(IF(J105="",0,(IF(J105&lt;I105,1,0))))+(IF(I112="",0,(IF(I112&lt;J112,1,0))))+(IF(J118="",0,(IF(J118&lt;I118,1,0))))+(IF(I124="",0,(IF(I124&lt;J124,1,0))))+(IF(J130="",0,(IF(J130&lt;I130,1,0))))+(IF(J141="",0,(IF(J141&lt;I141,1,0))))+(IF(I144="",0,(IF(I144&lt;J144,1,0))))+(IF(J152="",0,(IF(J152&lt;I152,1,0))))</f>
        <v>7</v>
      </c>
      <c r="G161" s="60">
        <f>(J33+I41+J48+I54+J60+I66+I77+J80+I88+I97+J105+I112+J118+I124+J130+J141+I144+J152)</f>
        <v>37</v>
      </c>
      <c r="H161" s="60">
        <f>(I33+J41+I48+J54+I60+J66+J77+I80+J88+J97+I105+J112+I118+J124+I130+I141+J144+I152)</f>
        <v>54</v>
      </c>
      <c r="I161" s="60">
        <f t="shared" si="2"/>
        <v>25</v>
      </c>
      <c r="J161" s="60">
        <f t="shared" si="1"/>
        <v>-17</v>
      </c>
      <c r="K161" s="138"/>
      <c r="L161" s="138"/>
    </row>
    <row r="162" spans="1:12" s="1" customFormat="1" ht="26.25" customHeight="1">
      <c r="A162" s="58">
        <v>4</v>
      </c>
      <c r="B162" s="59" t="s">
        <v>111</v>
      </c>
      <c r="C162" s="60">
        <f t="shared" si="0"/>
        <v>16</v>
      </c>
      <c r="D162" s="60">
        <f>(IF(I34="",0,(IF(I34&gt;J34,1,0))))+(IF(J41="",0,(IF(J41&gt;I41,1,0))))+(IF(I47="",0,(IF(I47&gt;J47,1,0))))+(IF(J53="",0,(IF(J53&gt;I53,1,0))))+(IF(I59="",0,(IF(I59&gt;J59,1,0))))+(IF(I70="",0,(IF(I70&gt;J70,1,0))))+(IF(J73="",0,(IF(J73&gt;I73,1,0))))+(IF(I81="",0,(IF(I81&gt;J81,1,0))))+(IF(J89="",0,(IF(J89&gt;I89,1,0))))+(IF(J98="",0,(IF(J98&gt;I98,1,0))))+(IF(I105="",0,(IF(I105&gt;J105,1,0))))+(IF(J111="",0,(IF(J111&gt;I111,1,0))))+(IF(I117="",0,(IF(I117&gt;J117,1,0))))+(IF(J123="",0,(IF(J123&gt;I123,1,0))))+(IF(J134="",0,(IF(J134&gt;I134,1,0))))+(IF(I137="",0,(IF(I137&gt;J137,1,0))))+(IF(J145="",0,(IF(J145&gt;I145,1,0))))+(IF(I153="",0,(IF(I153&gt;J153,1,0))))</f>
        <v>9</v>
      </c>
      <c r="E162" s="60">
        <f>(IF(I34="",0,(IF(I34=J34,1,0))))+(IF(J41="",0,(IF(J41=I41,1,0))))+(IF(I47="",0,(IF(I47=J47,1,0))))+(IF(J53="",0,(IF(J53=I53,1,0))))+(IF(I59="",0,(IF(I59=J59,1,0))))+(IF(I70="",0,(IF(I70=J70,1,0))))+(IF(J73="",0,(IF(J73=I73,1,0))))+(IF(I81="",0,(IF(I81=J81,1,0))))+(IF(J89="",0,(IF(J89=I89,1,0))))+(IF(J98="",0,(IF(J98=I98,1,0))))+(IF(I105="",0,(IF(I105=J105,1,0))))+(IF(J111="",0,(IF(J111=I111,1,0))))+(IF(I117="",0,(IF(I117=J117,1,0))))+(IF(J123="",0,(IF(J123=I123,1,0))))+(IF(J134="",0,(IF(J134=I134,1,0))))+(IF(I137="",0,(IF(I137=J137,1,0))))+(IF(J145="",0,(IF(J145=I145,1,0))))+(IF(I153="",0,(IF(I153=J153,1,0))))</f>
        <v>1</v>
      </c>
      <c r="F162" s="60">
        <f>(IF(I34="",0,(IF(I34&lt;J34,1,0))))+(IF(J41="",0,(IF(J41&lt;I41,1,0))))+(IF(I47="",0,(IF(I47&lt;J47,1,0))))+(IF(J53="",0,(IF(J53&lt;I53,1,0))))+(IF(I59="",0,(IF(I59&lt;J59,1,0))))+(IF(I70="",0,(IF(I70&lt;J70,1,0))))+(IF(J73="",0,(IF(J73&lt;I73,1,0))))+(IF(I81="",0,(IF(I81&lt;J81,1,0))))+(IF(J89="",0,(IF(J89&lt;I89,1,0))))+(IF(J98="",0,(IF(J98&lt;I98,1,0))))+(IF(I105="",0,(IF(I105&lt;J105,1,0))))+(IF(J111="",0,(IF(J111&lt;I111,1,0))))+(IF(I117="",0,(IF(I117&lt;J117,1,0))))+(IF(J123="",0,(IF(J123&lt;I123,1,0))))+(IF(J134="",0,(IF(J134&lt;I134,1,0))))+(IF(I137="",0,(IF(I137&lt;J137,1,0))))+(IF(J145="",0,(IF(J145&lt;I145,1,0))))+(IF(I153="",0,(IF(I153&lt;J153,1,0))))</f>
        <v>6</v>
      </c>
      <c r="G162" s="60">
        <f>(I34+J41+I47+J53+I59+I70+J73+I81+J89+J98+I105+J111+I117+J123+J134+I137+J145+I153)</f>
        <v>36</v>
      </c>
      <c r="H162" s="60">
        <f>(J34+I41+J47+I53+J59+J70+I73+J81+I89+I98+J105+I111+J117+I123+I134+J137+I145+J153)</f>
        <v>29</v>
      </c>
      <c r="I162" s="60">
        <f t="shared" si="2"/>
        <v>28</v>
      </c>
      <c r="J162" s="60">
        <f t="shared" si="1"/>
        <v>7</v>
      </c>
      <c r="K162" s="138"/>
      <c r="L162" s="138"/>
    </row>
    <row r="163" spans="1:12" s="1" customFormat="1" ht="26.25" customHeight="1">
      <c r="A163" s="58">
        <v>5</v>
      </c>
      <c r="B163" s="59" t="s">
        <v>112</v>
      </c>
      <c r="C163" s="60">
        <f t="shared" si="0"/>
        <v>15</v>
      </c>
      <c r="D163" s="60">
        <f>(IF(J34="",0,(IF(J34&gt;I34,1,0))))+(IF(I40="",0,(IF(I40&gt;J40,1,0))))+(IF(J46="",0,(IF(J46&gt;I46,1,0))))+(IF(I52="",0,(IF(I52&gt;J52,1,0))))+(IF(I63="",0,(IF(I63&gt;J63,1,0))))+(IF(J66="",0,(IF(J66&gt;I66,1,0))))+(IF(I74="",0,(IF(I74&gt;J74,1,0))))+(IF(J82="",0,(IF(J82&gt;I82,1,0))))+(IF(I90="",0,(IF(I90&gt;J90,1,0))))+(IF(I98="",0,(IF(I98&gt;J98,1,0))))+(IF(J104="",0,(IF(J104&gt;I104,1,0))))+(IF(J116="",0,(IF(J116&gt;I116,1,0))))+(IF(J127="",0,(IF(J127&gt;I127,1,0))))+(IF(I130="",0,(IF(I130&gt;J130,1,0))))+(IF(J138="",0,(IF(J138&gt;I138,1,0))))+(IF(I146="",0,(IF(I146&gt;J146,1,0))))+(IF(J154="",0,(IF(J154&gt;I154,1,0))))+(IF(I110="",0,(IF(I110&gt;J110,1,0))))</f>
        <v>0</v>
      </c>
      <c r="E163" s="60">
        <f>(IF(J34="",0,(IF(J34=I34,1,0))))+(IF(I40="",0,(IF(I40=J40,1,0))))+(IF(J46="",0,(IF(J46=I46,1,0))))+(IF(I52="",0,(IF(I52=J52,1,0))))+(IF(I63="",0,(IF(I63=J63,1,0))))+(IF(J66="",0,(IF(J66=I66,1,0))))+(IF(I74="",0,(IF(I74=J74,1,0))))+(IF(J82="",0,(IF(J82=I82,1,0))))+(IF(I90="",0,(IF(I90=J90,1,0))))+(IF(I98="",0,(IF(I98=J98,1,0))))+(IF(J104="",0,(IF(J104=I104,1,0))))+(IF(J116="",0,(IF(J116=I116,1,0))))+(IF(J127="",0,(IF(J127=I127,1,0))))+(IF(I130="",0,(IF(I130=J130,1,0))))+(IF(J138="",0,(IF(J138=I138,1,0))))+(IF(I146="",0,(IF(I146=J146,1,0))))+(IF(J154="",0,(IF(J154=I154,1,0))))+(IF(I110="",0,(IF(I110=J110,1,0))))</f>
        <v>0</v>
      </c>
      <c r="F163" s="60">
        <f>(IF(J34="",0,(IF(J34&lt;I34,1,0))))+(IF(I40="",0,(IF(I40&lt;J40,1,0))))+(IF(J46="",0,(IF(J46&lt;I46,1,0))))+(IF(I52="",0,(IF(I52&lt;J52,1,0))))+(IF(I63="",0,(IF(I63&lt;J63,1,0))))+(IF(J66="",0,(IF(J66&lt;I66,1,0))))+(IF(I74="",0,(IF(I74&lt;J74,1,0))))+(IF(J82="",0,(IF(J82&lt;I82,1,0))))+(IF(I90="",0,(IF(I90&lt;J90,1,0))))+(IF(I98="",0,(IF(I98&lt;J98,1,0))))+(IF(J104="",0,(IF(J104&lt;I104,1,0))))+(IF(J116="",0,(IF(J116&lt;I116,1,0))))+(IF(J127="",0,(IF(J127&lt;I127,1,0))))+(IF(I130="",0,(IF(I130&lt;J130,1,0))))+(IF(J138="",0,(IF(J138&lt;I138,1,0))))+(IF(I146="",0,(IF(I146&lt;J146,1,0))))+(IF(J154="",0,(IF(J154&lt;I154,1,0))))+(IF(I110="",0,(IF(I110&lt;J110,1,0))))</f>
        <v>15</v>
      </c>
      <c r="G163" s="60">
        <f>(J34+I40+J46+I52+I63+J66+I74+J82+I90+I98+J104+I110+J116+J127+I130+J138+I146+J154)</f>
        <v>0</v>
      </c>
      <c r="H163" s="60">
        <f>(I34+J40+I46+J52+J63+I66+J74+I82+J90+J98+I104+J110+I116+I127+J130+I138+J146+I154)</f>
        <v>45</v>
      </c>
      <c r="I163" s="60">
        <f t="shared" si="2"/>
        <v>-6</v>
      </c>
      <c r="J163" s="60">
        <f t="shared" si="1"/>
        <v>-45</v>
      </c>
      <c r="K163" s="138"/>
      <c r="L163" s="138">
        <v>6</v>
      </c>
    </row>
    <row r="164" spans="1:12" s="1" customFormat="1" ht="26.25" customHeight="1">
      <c r="A164" s="58">
        <v>6</v>
      </c>
      <c r="B164" s="59" t="s">
        <v>115</v>
      </c>
      <c r="C164" s="60">
        <f t="shared" si="0"/>
        <v>15</v>
      </c>
      <c r="D164" s="60">
        <f>(IF(I33="",0,(IF(I33&gt;J33,1,0))))+(IF(J39="",0,(IF(J39&gt;I39,1,0))))+(IF(I45="",0,(IF(I45&gt;J45,1,0))))+(IF(I56="",0,(IF(I56&gt;J56,1,0))))+(IF(J59="",0,(IF(J59&gt;I59,1,0))))+(IF(I67="",0,(IF(I67&gt;J67,1,0))))+(IF(J75="",0,(IF(J75&gt;I75,1,0))))+(IF(I83="",0,(IF(I83&gt;J83,1,0))))+(IF(J90="",0,(IF(J90&gt;I90,1,0))))+(IF(J97="",0,(IF(J97&gt;I97,1,0))))+(IF(I103="",0,(IF(I103&gt;J103,1,0))))+(IF(J109="",0,(IF(J109&gt;I109,1,0))))+(IF(J120="",0,(IF(J120&gt;I120,1,0))))+(IF(I123="",0,(IF(I123&gt;J123,1,0))))+(IF(J131="",0,(IF(J131&gt;I131,1,0))))+(IF(I139="",0,(IF(I139&gt;J139,1,0))))+(IF(J147="",0,(IF(J147&gt;I147,1,0))))+(IF(I154="",0,(IF(I154&gt;J154,1,0))))</f>
        <v>3</v>
      </c>
      <c r="E164" s="60">
        <f>(IF(I33="",0,(IF(I33=J33,1,0))))+(IF(J39="",0,(IF(J39=I39,1,0))))+(IF(I45="",0,(IF(I45=J45,1,0))))+(IF(I56="",0,(IF(I56=J56,1,0))))+(IF(J59="",0,(IF(J59=I59,1,0))))+(IF(I67="",0,(IF(I67=J67,1,0))))+(IF(J75="",0,(IF(J75=I75,1,0))))+(IF(I83="",0,(IF(I83=J83,1,0))))+(IF(J90="",0,(IF(J90=I90,1,0))))+(IF(J97="",0,(IF(J97=I97,1,0))))+(IF(I103="",0,(IF(I103=J103,1,0))))+(IF(J109="",0,(IF(J109=I109,1,0))))+(IF(J120="",0,(IF(J120=I120,1,0))))+(IF(I123="",0,(IF(I123=J123,1,0))))+(IF(J131="",0,(IF(J131=I131,1,0))))+(IF(I139="",0,(IF(I139=J139,1,0))))+(IF(J147="",0,(IF(J147=I147,1,0))))+(IF(I154="",0,(IF(I154=J154,1,0))))</f>
        <v>2</v>
      </c>
      <c r="F164" s="60">
        <f>(IF(I33="",0,(IF(I33&lt;J33,1,0))))+(IF(J39="",0,(IF(J39&lt;I39,1,0))))+(IF(I45="",0,(IF(I45&lt;J45,1,0))))+(IF(I56="",0,(IF(I56&lt;J56,1,0))))+(IF(J59="",0,(IF(J59&lt;I59,1,0))))+(IF(I67="",0,(IF(I67&lt;J67,1,0))))+(IF(J75="",0,(IF(J75&lt;I75,1,0))))+(IF(I83="",0,(IF(I83&lt;J83,1,0))))+(IF(J90="",0,(IF(J90&lt;I90,1,0))))+(IF(J97="",0,(IF(J97&lt;I97,1,0))))+(IF(I103="",0,(IF(I103&lt;J103,1,0))))+(IF(J109="",0,(IF(J109&lt;I109,1,0))))+(IF(J120="",0,(IF(J120&lt;I120,1,0))))+(IF(I123="",0,(IF(I123&lt;J123,1,0))))+(IF(J131="",0,(IF(J131&lt;I131,1,0))))+(IF(I139="",0,(IF(I139&lt;J139,1,0))))+(IF(J147="",0,(IF(J147&lt;I147,1,0))))+(IF(I154="",0,(IF(I154&lt;J154,1,0))))</f>
        <v>10</v>
      </c>
      <c r="G164" s="60">
        <f>(I33+J39+I45+I56+J59+I67+J75+I83+J90+I97+I103+J109+J120+I123+J131+I139+J147+I154)</f>
        <v>22</v>
      </c>
      <c r="H164" s="60">
        <f>(J33+I39+J45+J56+I59+J67+I75+J83+I90+I97+J103+I109+I120+J123+I131+J139+I147+J154)</f>
        <v>33</v>
      </c>
      <c r="I164" s="60">
        <f t="shared" si="2"/>
        <v>5</v>
      </c>
      <c r="J164" s="60">
        <f t="shared" si="1"/>
        <v>-11</v>
      </c>
      <c r="K164" s="138"/>
      <c r="L164" s="138">
        <v>6</v>
      </c>
    </row>
    <row r="165" spans="1:12" s="1" customFormat="1" ht="26.25" customHeight="1">
      <c r="A165" s="58">
        <v>7</v>
      </c>
      <c r="B165" s="59" t="s">
        <v>116</v>
      </c>
      <c r="C165" s="60">
        <f t="shared" si="0"/>
        <v>16</v>
      </c>
      <c r="D165" s="60">
        <f>(IF(J32="",0,(IF(J32&gt;I32,1,0))))+(IF(I38="",0,(IF(I38&gt;J38,1,0))))+(IF(I49="",0,(IF(I49&gt;J49,1,0))))+(IF(J52="",0,(IF(J52&gt;I52,1,0))))+(IF(I60="",0,(IF(I60&gt;J60,1,0))))+(IF(J68="",0,(IF(J68&gt;I68,1,0))))+(IF(I76="",0,(IF(I76&gt;J76,1,0))))+(IF(J83="",0,(IF(J83&gt;I83,1,0))))+(IF(I89="",0,(IF(I89&gt;J89,1,0))))+(IF(I96="",0,(IF(I96&gt;J96,1,0))))+(IF(J102="",0,(IF(J102&gt;I102,1,0))))+(IF(J113="",0,(IF(J113&gt;I113,1,0))))+(IF(I116="",0,(IF(I116&gt;J116,1,0))))+(IF(J124="",0,(IF(J124&gt;I124,1,0))))+(IF(I132="",0,(IF(I132&gt;J132,1,0))))+(IF(J140="",0,(IF(J140&gt;I140,1,0))))+(IF(I147="",0,(IF(I147&gt;J147,1,0))))+(IF(J153="",0,(IF(J153&gt;I153,1,0))))</f>
        <v>14</v>
      </c>
      <c r="E165" s="60">
        <f>(IF(J32="",0,(IF(J32=I32,1,0))))+(IF(I38="",0,(IF(I38=J38,1,0))))+(IF(I49="",0,(IF(I49=J49,1,0))))+(IF(J52="",0,(IF(J52=I52,1,0))))+(IF(I60="",0,(IF(I60=J60,1,0))))+(IF(J68="",0,(IF(J68=I68,1,0))))+(IF(I76="",0,(IF(I76=J76,1,0))))+(IF(J83="",0,(IF(J83=I83,1,0))))+(IF(I89="",0,(IF(I89=J89,1,0))))+(IF(I96="",0,(IF(I96=J96,1,0))))+(IF(J102="",0,(IF(J102=I102,1,0))))+(IF(J113="",0,(IF(J113=I113,1,0))))+(IF(I116="",0,(IF(I116=J116,1,0))))+(IF(J124="",0,(IF(J124=I124,1,0))))+(IF(I132="",0,(IF(I132=J132,1,0))))+(IF(J140="",0,(IF(J140=I140,1,0))))+(IF(I147="",0,(IF(I147=J147,1,0))))+(IF(J153="",0,(IF(J153=I153,1,0))))</f>
        <v>0</v>
      </c>
      <c r="F165" s="60">
        <f>(IF(J32="",0,(IF(J32&lt;I32,1,0))))+(IF(I38="",0,(IF(I38&lt;J38,1,0))))+(IF(I49="",0,(IF(I49&lt;J49,1,0))))+(IF(J52="",0,(IF(J52&lt;I52,1,0))))+(IF(I60="",0,(IF(I60&lt;J60,1,0))))+(IF(J68="",0,(IF(J68&lt;I68,1,0))))+(IF(I76="",0,(IF(I76&lt;J76,1,0))))+(IF(J83="",0,(IF(J83&lt;I83,1,0))))+(IF(I89="",0,(IF(I89&lt;J89,1,0))))+(IF(I96="",0,(IF(I96&lt;J96,1,0))))+(IF(J102="",0,(IF(J102&lt;I102,1,0))))+(IF(J113="",0,(IF(J113&lt;I113,1,0))))+(IF(I116="",0,(IF(I116&lt;J116,1,0))))+(IF(J124="",0,(IF(J124&lt;I124,1,0))))+(IF(I132="",0,(IF(I132&lt;J132,1,0))))+(IF(J140="",0,(IF(J140&lt;I140,1,0))))+(IF(I147="",0,(IF(I147&lt;J147,1,0))))+(IF(J153="",0,(IF(J153&lt;I153,1,0))))</f>
        <v>2</v>
      </c>
      <c r="G165" s="60">
        <f>(J32+I38+I49+J52+I60+J68+I76+J83+I89+I96+J102+J113+I116+J124+I132+J140+I147+J153)</f>
        <v>74</v>
      </c>
      <c r="H165" s="60">
        <f>(I32+J38+J49+I52+J60+I68+J76+I83+J89+J96+I102+I113+J116+I124+J132+I140+J147+I153)</f>
        <v>9</v>
      </c>
      <c r="I165" s="60">
        <f t="shared" si="2"/>
        <v>42</v>
      </c>
      <c r="J165" s="60">
        <f t="shared" si="1"/>
        <v>65</v>
      </c>
      <c r="K165" s="138"/>
      <c r="L165" s="138"/>
    </row>
    <row r="166" spans="1:12" s="1" customFormat="1" ht="26.25" customHeight="1">
      <c r="A166" s="58">
        <v>8</v>
      </c>
      <c r="B166" s="59" t="s">
        <v>117</v>
      </c>
      <c r="C166" s="60">
        <f t="shared" si="0"/>
        <v>16</v>
      </c>
      <c r="D166" s="60">
        <f>(IF(I31="",0,(IF(I31&gt;J31,1,0))))+(IF(I42="",0,(IF(I42&gt;J42,1,0))))+(IF(J45="",0,(IF(J45&gt;I45,1,0))))+(IF(I53="",0,(IF(I53&gt;J53,1,0))))+(IF(J61="",0,(IF(J61&gt;I61,1,0))))+(IF(I69="",0,(IF(I69&gt;J69,1,0))))+(IF(J76="",0,(IF(J76&gt;I76,1,0))))+(IF(I82="",0,(IF(I82&gt;J82,1,0))))+(IF(J88="",0,(IF(J88&gt;I88,1,0))))+(IF(J95="",0,(IF(J95&gt;I95,1,0))))+(IF(J106="",0,(IF(J106&gt;I106,1,0))))+(IF(I109="",0,(IF(I109&gt;J109,1,0))))+(IF(J117="",0,(IF(J117&gt;I117,1,0))))+(IF(I125="",0,(IF(I125&gt;J125,1,0))))+(IF(J133="",0,(IF(J133&gt;I133,1,0))))+(IF(I140="",0,(IF(I140&gt;J140,1,0))))+(IF(J146="",0,(IF(J146&gt;I146,1,0))))+(IF(I152="",0,(IF(I152&gt;J152,1,0))))</f>
        <v>4</v>
      </c>
      <c r="E166" s="60">
        <f>(IF(I31="",0,(IF(I31=J31,1,0))))+(IF(I42="",0,(IF(I42=J42,1,0))))+(IF(J45="",0,(IF(J45=I45,1,0))))+(IF(I53="",0,(IF(I53=J53,1,0))))+(IF(J61="",0,(IF(J61=I61,1,0))))+(IF(I69="",0,(IF(I69=J69,1,0))))+(IF(J76="",0,(IF(J76=I76,1,0))))+(IF(I82="",0,(IF(I82=J82,1,0))))+(IF(J88="",0,(IF(J88=I88,1,0))))+(IF(J95="",0,(IF(J95=I95,1,0))))+(IF(J106="",0,(IF(J106=I106,1,0))))+(IF(I109="",0,(IF(I109=J109,1,0))))+(IF(J117="",0,(IF(J117=I117,1,0))))+(IF(I125="",0,(IF(I125=J125,1,0))))+(IF(J133="",0,(IF(J133=I133,1,0))))+(IF(I140="",0,(IF(I140=J140,1,0))))+(IF(J146="",0,(IF(J146=I146,1,0))))+(IF(I152="",0,(IF(I152=J152,1,0))))</f>
        <v>1</v>
      </c>
      <c r="F166" s="60">
        <f>(IF(I31="",0,(IF(I31&lt;J31,1,0))))+(IF(I42="",0,(IF(I42&lt;J42,1,0))))+(IF(J45="",0,(IF(J45&lt;I45,1,0))))+(IF(I53="",0,(IF(I53&lt;J53,1,0))))+(IF(J61="",0,(IF(J61&lt;I61,1,0))))+(IF(I69="",0,(IF(I69&lt;J69,1,0))))+(IF(J76="",0,(IF(J76&lt;I76,1,0))))+(IF(I82="",0,(IF(I82&lt;J82,1,0))))+(IF(J88="",0,(IF(J88&lt;I88,1,0))))+(IF(J95="",0,(IF(J95&lt;I95,1,0))))+(IF(J106="",0,(IF(J106&lt;I106,1,0))))+(IF(I109="",0,(IF(I109&lt;J109,1,0))))+(IF(J117="",0,(IF(J117&lt;I117,1,0))))+(IF(I125="",0,(IF(I125&lt;J125,1,0))))+(IF(J133="",0,(IF(J133&lt;I133,1,0))))+(IF(I140="",0,(IF(I140&lt;J140,1,0))))+(IF(J146="",0,(IF(J146&lt;I146,1,0))))+(IF(I152="",0,(IF(I152&lt;J152,1,0))))</f>
        <v>11</v>
      </c>
      <c r="G166" s="60">
        <f>(I31+I42+J45+I53+J61+I69+J76+I82+J88+J95+J106+I109+J117+I125+J133+I140+J146+I152)</f>
        <v>25</v>
      </c>
      <c r="H166" s="60">
        <f>(J31+J42+I45+J53+I61+J69+I76+J82+I88+I95+I106+J109+I117+J125+I133+J140+I146+J152)</f>
        <v>60</v>
      </c>
      <c r="I166" s="60">
        <f t="shared" si="2"/>
        <v>13</v>
      </c>
      <c r="J166" s="60">
        <f t="shared" si="1"/>
        <v>-35</v>
      </c>
      <c r="K166" s="138"/>
      <c r="L166" s="138"/>
    </row>
    <row r="167" spans="1:12" s="1" customFormat="1" ht="26.25" customHeight="1">
      <c r="A167" s="58">
        <v>9</v>
      </c>
      <c r="B167" s="59" t="s">
        <v>113</v>
      </c>
      <c r="C167" s="60">
        <f t="shared" si="0"/>
        <v>16</v>
      </c>
      <c r="D167" s="60">
        <f>(IF(I35="",0,(IF(I35&gt;J35,1,0))))+(IF(J38="",0,(IF(J38&gt;I38,1,0))))+(IF(I46="",0,(IF(I46&gt;J46,1,0))))+(IF(J54="",0,(IF(J54&gt;I54,1,0))))+(IF(I62="",0,(IF(I62&gt;J62,1,0))))+(IF(J69="",0,(IF(J69&gt;I69,1,0))))+(IF(I75="",0,(IF(I75&gt;J75,1,0))))+(IF(J81="",0,(IF(J81&gt;I81,1,0))))+(IF(I87="",0,(IF(I87&gt;J87,1,0))))+(IF(J99="",0,(IF(J99&gt;I99,1,0))))+(IF(I102="",0,(IF(I102&gt;J102,1,0))))+(IF(J110="",0,(IF(J110&gt;I110,1,0))))+(IF(I118="",0,(IF(I118&gt;J118,1,0))))+(IF(J126="",0,(IF(J126&gt;I126,1,0))))+(IF(I133="",0,(IF(I133&gt;J133,1,0))))+(IF(J139="",0,(IF(J139&gt;I139,1,0))))+(IF(I145="",0,(IF(I145&gt;J145,1,0))))+(IF(J151="",0,(IF(J151&gt;I151,1,0))))</f>
        <v>4</v>
      </c>
      <c r="E167" s="60">
        <f>(IF(I35="",0,(IF(I35=J35,1,0))))+(IF(J38="",0,(IF(J38=I38,1,0))))+(IF(I46="",0,(IF(I46=J46,1,0))))+(IF(J54="",0,(IF(J54=I54,1,0))))+(IF(I62="",0,(IF(I62=J62,1,0))))+(IF(J69="",0,(IF(J69=I69,1,0))))+(IF(I75="",0,(IF(I75=J75,1,0))))+(IF(J81="",0,(IF(J81=I81,1,0))))+(IF(I87="",0,(IF(I87=J87,1,0))))+(IF(J99="",0,(IF(J99=I99,1,0))))+(IF(I102="",0,(IF(I102=J102,1,0))))+(IF(J110="",0,(IF(J110=I110,1,0))))+(IF(I118="",0,(IF(I118=J118,1,0))))+(IF(J126="",0,(IF(J126=I126,1,0))))+(IF(I133="",0,(IF(I133=J133,1,0))))+(IF(J139="",0,(IF(J139=I139,1,0))))+(IF(I145="",0,(IF(I145=J145,1,0))))+(IF(J151="",0,(IF(J151=I151,1,0))))</f>
        <v>2</v>
      </c>
      <c r="F167" s="60">
        <f>(IF(I35="",0,(IF(I35&lt;J35,1,0))))+(IF(J38="",0,(IF(J38&lt;I38,1,0))))+(IF(I46="",0,(IF(I46&lt;J46,1,0))))+(IF(J54="",0,(IF(J54&lt;I54,1,0))))+(IF(I62="",0,(IF(I62&lt;J62,1,0))))+(IF(J69="",0,(IF(J69&lt;I69,1,0))))+(IF(I75="",0,(IF(I75&lt;J75,1,0))))+(IF(J81="",0,(IF(J81&lt;I81,1,0))))+(IF(I87="",0,(IF(I87&lt;J87,1,0))))+(IF(J99="",0,(IF(J99&lt;I99,1,0))))+(IF(I102="",0,(IF(I102&lt;J102,1,0))))+(IF(J110="",0,(IF(J110&lt;I110,1,0))))+(IF(I118="",0,(IF(I118&lt;J118,1,0))))+(IF(J126="",0,(IF(J126&lt;I126,1,0))))+(IF(I133="",0,(IF(I133&lt;J133,1,0))))+(IF(J139="",0,(IF(J139&lt;I139,1,0))))+(IF(I145="",0,(IF(I145&lt;J145,1,0))))+(IF(J151="",0,(IF(J151&lt;I151,1,0))))</f>
        <v>10</v>
      </c>
      <c r="G167" s="60">
        <f>(I35+J38+I46+J54+I62+J69+I75+J81+I87+J99+I102+J110+I118+J126+I133+J139+I145+J151)</f>
        <v>26</v>
      </c>
      <c r="H167" s="60">
        <f>(J35+I38+J46+I54+J62+I69+J75+I81+J87+I99+J102+I110+J118+I126+J133+I139+J145+I151)</f>
        <v>69</v>
      </c>
      <c r="I167" s="60">
        <f t="shared" si="2"/>
        <v>11</v>
      </c>
      <c r="J167" s="60">
        <f t="shared" si="1"/>
        <v>-43</v>
      </c>
      <c r="K167" s="138"/>
      <c r="L167" s="138">
        <v>3</v>
      </c>
    </row>
    <row r="168" spans="1:12" s="1" customFormat="1" ht="26.25" customHeight="1">
      <c r="A168" s="58">
        <v>10</v>
      </c>
      <c r="B168" s="63" t="s">
        <v>11</v>
      </c>
      <c r="C168" s="60">
        <f t="shared" si="0"/>
        <v>0</v>
      </c>
      <c r="D168" s="60">
        <f>(IF(J35="",0,(IF(J35&gt;I35,1,0))))+(IF(J42="",0,(IF(J42&gt;I42,1,0))))+(IF(J49="",0,(IF(J49&gt;I49,1,0))))+(IF(J56="",0,(IF(J56&gt;I56,1,0))))+(IF(J63="",0,(IF(J63&gt;I63,1,0))))+(IF(J70="",0,(IF(J70&gt;I70,1,0))))+(IF(J77="",0,(IF(J77&gt;I77,1,0))))+(IF(J84="",0,(IF(J84&gt;I84,1,0))))+(IF(J91="",0,(IF(J91&gt;I91,1,0))))+(IF(I99="",0,(IF(I99&gt;J99,1,0))))+(IF(I106="",0,(IF(I106&gt;J106,1,0))))+(IF(I120="",0,(IF(I120&gt;J120,1,0))))+(IF(I127="",0,(IF(I127&gt;J127,1,0))))+(IF(I134="",0,(IF(I134&gt;J134,1,0))))+(IF(I141="",0,(IF(I141&gt;J141,1,0))))+(IF(I148="",0,(IF(I148&gt;J148,1,0))))+(IF(I155="",0,(IF(I155&gt;J155,1,0))))+(IF(I113="",0,(IF(I113&gt;J113,1,0))))</f>
        <v>0</v>
      </c>
      <c r="E168" s="60">
        <f>(IF(J35="",0,(IF(J35=I35,1,0))))+(IF(J42="",0,(IF(J42=I42,1,0))))+(IF(J49="",0,(IF(J49=I49,1,0))))+(IF(J56="",0,(IF(J56=I56,1,0))))+(IF(J63="",0,(IF(J63=I63,1,0))))+(IF(J70="",0,(IF(J70=I70,1,0))))+(IF(J77="",0,(IF(J77=I77,1,0))))+(IF(J84="",0,(IF(J84=I84,1,0))))+(IF(J91="",0,(IF(J91=I91,1,0))))+(IF(I99="",0,(IF(I99=J99,1,0))))+(IF(I106="",0,(IF(I106=J106,1,0))))+(IF(I120="",0,(IF(I120=J120,1,0))))+(IF(I127="",0,(IF(I127=J127,1,0))))+(IF(I134="",0,(IF(I134=J134,1,0))))+(IF(I141="",0,(IF(I141=J141,1,0))))+(IF(I148="",0,(IF(I148=J148,1,0))))+(IF(I155="",0,(IF(I155=J155,1,0))))+(IF(I113="",0,(IF(I113=J113,1,0))))</f>
        <v>0</v>
      </c>
      <c r="F168" s="60">
        <f>(IF(J35="",0,(IF(J35&lt;I35,1,0))))+(IF(J42="",0,(IF(J42&lt;I42,1,0))))+(IF(J49="",0,(IF(J49&lt;I49,1,0))))+(IF(J56="",0,(IF(J56&lt;I56,1,0))))+(IF(J63="",0,(IF(J63&lt;I63,1,0))))+(IF(J70="",0,(IF(J70&lt;I70,1,0))))+(IF(J77="",0,(IF(J77&lt;I77,1,0))))+(IF(J84="",0,(IF(J84&lt;I84,1,0))))+(IF(J91="",0,(IF(J91&lt;I91,1,0))))+(IF(I99="",0,(IF(I99&lt;J99,1,0))))+(IF(I106="",0,(IF(I106&lt;J106,1,0))))+(IF(I120="",0,(IF(I120&lt;J120,1,0))))+(IF(I127="",0,(IF(I127&lt;J127,1,0))))+(IF(I134="",0,(IF(I134&lt;J134,1,0))))+(IF(I141="",0,(IF(I141&lt;J141,1,0))))+(IF(I148="",0,(IF(I148&lt;J148,1,0))))+(IF(I155="",0,(IF(I155&lt;J155,1,0))))+(IF(I113="",0,(IF(I113&lt;J113,1,0))))</f>
        <v>0</v>
      </c>
      <c r="G168" s="60">
        <f>(J35+J42+J49+J56+J63+J70+J77+J84+J91+I99+I106+I113+I120+I127+I134+I141+I148+I155)</f>
        <v>0</v>
      </c>
      <c r="H168" s="60">
        <f>(I35+I42+I49+I56+I63+I70+I77+I84+I91+J99+J106+J113+J120+J127+J134+J141+J148+J155)</f>
        <v>0</v>
      </c>
      <c r="I168" s="60">
        <f t="shared" si="2"/>
        <v>0</v>
      </c>
      <c r="J168" s="60">
        <f t="shared" si="1"/>
        <v>0</v>
      </c>
      <c r="K168" s="138"/>
      <c r="L168" s="138"/>
    </row>
    <row r="169" spans="1:12" s="1" customFormat="1" ht="12.7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44"/>
      <c r="L169" s="44"/>
    </row>
    <row r="170" ht="12.75" hidden="1"/>
  </sheetData>
  <sheetProtection password="904E" sheet="1" formatCells="0" sort="0"/>
  <mergeCells count="265">
    <mergeCell ref="A1:J1"/>
    <mergeCell ref="A2:J8"/>
    <mergeCell ref="A9:J9"/>
    <mergeCell ref="A11:J11"/>
    <mergeCell ref="A22:J22"/>
    <mergeCell ref="A23:J23"/>
    <mergeCell ref="A24:J24"/>
    <mergeCell ref="A25:J25"/>
    <mergeCell ref="A27:J27"/>
    <mergeCell ref="A28:J28"/>
    <mergeCell ref="A29:J29"/>
    <mergeCell ref="E30:F30"/>
    <mergeCell ref="G30:H30"/>
    <mergeCell ref="I30:J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A36:J36"/>
    <mergeCell ref="E37:F37"/>
    <mergeCell ref="G37:H37"/>
    <mergeCell ref="I37:J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A43:J43"/>
    <mergeCell ref="E44:F44"/>
    <mergeCell ref="G44:H44"/>
    <mergeCell ref="I44:J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A50:J50"/>
    <mergeCell ref="E51:F51"/>
    <mergeCell ref="G51:H51"/>
    <mergeCell ref="I51:J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A57:J57"/>
    <mergeCell ref="E58:F58"/>
    <mergeCell ref="G58:H58"/>
    <mergeCell ref="I58:J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A64:J64"/>
    <mergeCell ref="E65:F65"/>
    <mergeCell ref="G65:H65"/>
    <mergeCell ref="I65:J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A71:J71"/>
    <mergeCell ref="E72:F72"/>
    <mergeCell ref="G72:H72"/>
    <mergeCell ref="I72:J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A78:J78"/>
    <mergeCell ref="E79:F79"/>
    <mergeCell ref="G79:H79"/>
    <mergeCell ref="I79:J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A85:J85"/>
    <mergeCell ref="E86:F86"/>
    <mergeCell ref="G86:H86"/>
    <mergeCell ref="I86:J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A92:J92"/>
    <mergeCell ref="A93:J93"/>
    <mergeCell ref="E94:F94"/>
    <mergeCell ref="G94:H94"/>
    <mergeCell ref="I94:J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A100:J100"/>
    <mergeCell ref="E101:F101"/>
    <mergeCell ref="G101:H101"/>
    <mergeCell ref="I101:J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A107:J107"/>
    <mergeCell ref="E108:F108"/>
    <mergeCell ref="G108:H108"/>
    <mergeCell ref="I108:J108"/>
    <mergeCell ref="E109:F109"/>
    <mergeCell ref="G109:H109"/>
    <mergeCell ref="E110:F110"/>
    <mergeCell ref="G110:H110"/>
    <mergeCell ref="E111:F111"/>
    <mergeCell ref="G111:H111"/>
    <mergeCell ref="E112:F112"/>
    <mergeCell ref="G112:H112"/>
    <mergeCell ref="E113:F113"/>
    <mergeCell ref="G113:H113"/>
    <mergeCell ref="A114:J114"/>
    <mergeCell ref="E115:F115"/>
    <mergeCell ref="G115:H115"/>
    <mergeCell ref="I115:J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A121:J121"/>
    <mergeCell ref="E122:F122"/>
    <mergeCell ref="G122:H122"/>
    <mergeCell ref="I122:J122"/>
    <mergeCell ref="E123:F123"/>
    <mergeCell ref="G123:H123"/>
    <mergeCell ref="E124:F124"/>
    <mergeCell ref="G124:H124"/>
    <mergeCell ref="E125:F125"/>
    <mergeCell ref="G125:H125"/>
    <mergeCell ref="E126:F126"/>
    <mergeCell ref="G126:H126"/>
    <mergeCell ref="E127:F127"/>
    <mergeCell ref="G127:H127"/>
    <mergeCell ref="A128:J128"/>
    <mergeCell ref="E129:F129"/>
    <mergeCell ref="G129:H129"/>
    <mergeCell ref="I129:J129"/>
    <mergeCell ref="E130:F130"/>
    <mergeCell ref="G130:H130"/>
    <mergeCell ref="E131:F131"/>
    <mergeCell ref="G131:H131"/>
    <mergeCell ref="E132:F132"/>
    <mergeCell ref="G132:H132"/>
    <mergeCell ref="E133:F133"/>
    <mergeCell ref="G133:H133"/>
    <mergeCell ref="E134:F134"/>
    <mergeCell ref="G134:H134"/>
    <mergeCell ref="A135:J135"/>
    <mergeCell ref="E136:F136"/>
    <mergeCell ref="G136:H136"/>
    <mergeCell ref="I136:J136"/>
    <mergeCell ref="E137:F137"/>
    <mergeCell ref="G137:H137"/>
    <mergeCell ref="E138:F138"/>
    <mergeCell ref="G138:H138"/>
    <mergeCell ref="E139:F139"/>
    <mergeCell ref="G139:H139"/>
    <mergeCell ref="E140:F140"/>
    <mergeCell ref="G140:H140"/>
    <mergeCell ref="E141:F141"/>
    <mergeCell ref="G141:H141"/>
    <mergeCell ref="A142:J142"/>
    <mergeCell ref="E143:F143"/>
    <mergeCell ref="G143:H143"/>
    <mergeCell ref="I143:J143"/>
    <mergeCell ref="E144:F144"/>
    <mergeCell ref="G144:H144"/>
    <mergeCell ref="E145:F145"/>
    <mergeCell ref="G145:H145"/>
    <mergeCell ref="E146:F146"/>
    <mergeCell ref="G146:H146"/>
    <mergeCell ref="E147:F147"/>
    <mergeCell ref="G147:H147"/>
    <mergeCell ref="E148:F148"/>
    <mergeCell ref="G148:H148"/>
    <mergeCell ref="A149:J149"/>
    <mergeCell ref="E150:F150"/>
    <mergeCell ref="G150:H150"/>
    <mergeCell ref="I150:J150"/>
    <mergeCell ref="E151:F151"/>
    <mergeCell ref="G151:H151"/>
    <mergeCell ref="E152:F152"/>
    <mergeCell ref="G152:H152"/>
    <mergeCell ref="E153:F153"/>
    <mergeCell ref="G153:H153"/>
    <mergeCell ref="E154:F154"/>
    <mergeCell ref="G154:H154"/>
    <mergeCell ref="E155:F155"/>
    <mergeCell ref="G155:H155"/>
    <mergeCell ref="A157:J157"/>
    <mergeCell ref="K157:L157"/>
  </mergeCells>
  <printOptions/>
  <pageMargins left="0.75" right="0.41" top="0.39" bottom="0.32" header="0.2" footer="0.21"/>
  <pageSetup horizontalDpi="1200" verticalDpi="1200" orientation="portrait" paperSize="9" scale="73" r:id="rId2"/>
  <rowBreaks count="2" manualBreakCount="2">
    <brk id="56" max="255" man="1"/>
    <brk id="113" max="11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P122"/>
  <sheetViews>
    <sheetView workbookViewId="0" topLeftCell="A1">
      <selection activeCell="A9" sqref="A9:J9"/>
    </sheetView>
  </sheetViews>
  <sheetFormatPr defaultColWidth="0" defaultRowHeight="12.75" customHeight="1" zeroHeight="1"/>
  <cols>
    <col min="1" max="1" width="11.875" style="65" customWidth="1"/>
    <col min="2" max="2" width="22.25390625" style="65" bestFit="1" customWidth="1"/>
    <col min="3" max="3" width="10.125" style="65" bestFit="1" customWidth="1"/>
    <col min="4" max="4" width="9.125" style="65" customWidth="1"/>
    <col min="5" max="5" width="11.625" style="65" bestFit="1" customWidth="1"/>
    <col min="6" max="9" width="9.125" style="65" customWidth="1"/>
    <col min="10" max="10" width="8.75390625" style="65" customWidth="1"/>
    <col min="11" max="12" width="5.75390625" style="65" customWidth="1"/>
    <col min="13" max="16384" width="0" style="65" hidden="1" customWidth="1"/>
  </cols>
  <sheetData>
    <row r="1" spans="1:12" s="3" customFormat="1" ht="12.7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20"/>
      <c r="L1" s="7"/>
    </row>
    <row r="2" spans="1:12" s="3" customFormat="1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20"/>
      <c r="L2" s="7"/>
    </row>
    <row r="3" spans="1:12" s="3" customFormat="1" ht="12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20"/>
      <c r="L3" s="7"/>
    </row>
    <row r="4" spans="1:12" s="3" customFormat="1" ht="12.7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20"/>
      <c r="L4" s="7"/>
    </row>
    <row r="5" spans="1:12" s="3" customFormat="1" ht="12.7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20"/>
      <c r="L5" s="7"/>
    </row>
    <row r="6" spans="1:12" s="3" customFormat="1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20"/>
      <c r="L6" s="7"/>
    </row>
    <row r="7" spans="1:12" s="3" customFormat="1" ht="12.7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20"/>
      <c r="L7" s="7"/>
    </row>
    <row r="8" spans="1:12" s="3" customFormat="1" ht="63.75" customHeight="1" thickBo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20"/>
      <c r="L8" s="7"/>
    </row>
    <row r="9" spans="1:12" s="3" customFormat="1" ht="27.75" customHeight="1" thickBot="1">
      <c r="A9" s="154" t="s">
        <v>118</v>
      </c>
      <c r="B9" s="155"/>
      <c r="C9" s="155"/>
      <c r="D9" s="155"/>
      <c r="E9" s="155"/>
      <c r="F9" s="155"/>
      <c r="G9" s="155"/>
      <c r="H9" s="155"/>
      <c r="I9" s="155"/>
      <c r="J9" s="156"/>
      <c r="K9" s="7"/>
      <c r="L9" s="7"/>
    </row>
    <row r="10" spans="1:11" s="7" customFormat="1" ht="1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21"/>
    </row>
    <row r="11" spans="1:13" s="36" customFormat="1" ht="16.5" customHeight="1">
      <c r="A11" s="157" t="s">
        <v>0</v>
      </c>
      <c r="B11" s="158"/>
      <c r="C11" s="158"/>
      <c r="D11" s="158"/>
      <c r="E11" s="158"/>
      <c r="F11" s="158"/>
      <c r="G11" s="158"/>
      <c r="H11" s="158"/>
      <c r="I11" s="158"/>
      <c r="J11" s="167"/>
      <c r="K11" s="38"/>
      <c r="L11" s="26"/>
      <c r="M11" s="39"/>
    </row>
    <row r="12" spans="1:12" s="36" customFormat="1" ht="15.75">
      <c r="A12" s="12" t="s">
        <v>1</v>
      </c>
      <c r="B12" s="13" t="s">
        <v>2</v>
      </c>
      <c r="C12" s="14" t="s">
        <v>3</v>
      </c>
      <c r="D12" s="14" t="s">
        <v>4</v>
      </c>
      <c r="E12" s="14" t="s">
        <v>5</v>
      </c>
      <c r="F12" s="14" t="s">
        <v>6</v>
      </c>
      <c r="G12" s="14" t="s">
        <v>7</v>
      </c>
      <c r="H12" s="14" t="s">
        <v>8</v>
      </c>
      <c r="I12" s="14" t="s">
        <v>9</v>
      </c>
      <c r="J12" s="22" t="s">
        <v>10</v>
      </c>
      <c r="K12" s="38"/>
      <c r="L12" s="26"/>
    </row>
    <row r="13" spans="1:12" s="17" customFormat="1" ht="26.25" customHeight="1">
      <c r="A13" s="68">
        <v>1</v>
      </c>
      <c r="B13" s="42" t="s">
        <v>125</v>
      </c>
      <c r="C13" s="69">
        <v>14</v>
      </c>
      <c r="D13" s="69">
        <v>9</v>
      </c>
      <c r="E13" s="69">
        <v>2</v>
      </c>
      <c r="F13" s="69">
        <v>3</v>
      </c>
      <c r="G13" s="69">
        <v>46</v>
      </c>
      <c r="H13" s="69">
        <v>25</v>
      </c>
      <c r="I13" s="69">
        <v>29</v>
      </c>
      <c r="J13" s="69">
        <v>21</v>
      </c>
      <c r="K13" s="23"/>
      <c r="L13" s="8"/>
    </row>
    <row r="14" spans="1:16" s="17" customFormat="1" ht="26.25" customHeight="1">
      <c r="A14" s="68">
        <v>2</v>
      </c>
      <c r="B14" s="42" t="s">
        <v>120</v>
      </c>
      <c r="C14" s="69">
        <v>14</v>
      </c>
      <c r="D14" s="69">
        <v>7</v>
      </c>
      <c r="E14" s="69">
        <v>4</v>
      </c>
      <c r="F14" s="69">
        <v>3</v>
      </c>
      <c r="G14" s="69">
        <v>42</v>
      </c>
      <c r="H14" s="69">
        <v>23</v>
      </c>
      <c r="I14" s="69">
        <v>25</v>
      </c>
      <c r="J14" s="69">
        <v>19</v>
      </c>
      <c r="K14" s="23"/>
      <c r="L14" s="8"/>
      <c r="M14" s="16"/>
      <c r="N14" s="16"/>
      <c r="O14" s="16"/>
      <c r="P14" s="16"/>
    </row>
    <row r="15" spans="1:12" s="17" customFormat="1" ht="26.25" customHeight="1">
      <c r="A15" s="68">
        <v>3</v>
      </c>
      <c r="B15" s="42" t="s">
        <v>123</v>
      </c>
      <c r="C15" s="69">
        <v>14</v>
      </c>
      <c r="D15" s="69">
        <v>7</v>
      </c>
      <c r="E15" s="69">
        <v>4</v>
      </c>
      <c r="F15" s="69">
        <v>3</v>
      </c>
      <c r="G15" s="69">
        <v>37</v>
      </c>
      <c r="H15" s="69">
        <v>29</v>
      </c>
      <c r="I15" s="69">
        <v>25</v>
      </c>
      <c r="J15" s="69">
        <v>8</v>
      </c>
      <c r="K15" s="23"/>
      <c r="L15" s="8"/>
    </row>
    <row r="16" spans="1:12" s="17" customFormat="1" ht="26.25" customHeight="1">
      <c r="A16" s="68">
        <v>4</v>
      </c>
      <c r="B16" s="42" t="s">
        <v>122</v>
      </c>
      <c r="C16" s="69">
        <v>14</v>
      </c>
      <c r="D16" s="69">
        <v>7</v>
      </c>
      <c r="E16" s="69">
        <v>2</v>
      </c>
      <c r="F16" s="69">
        <v>5</v>
      </c>
      <c r="G16" s="69">
        <v>35</v>
      </c>
      <c r="H16" s="69">
        <v>22</v>
      </c>
      <c r="I16" s="69">
        <v>23</v>
      </c>
      <c r="J16" s="69">
        <v>13</v>
      </c>
      <c r="K16" s="23"/>
      <c r="L16" s="8"/>
    </row>
    <row r="17" spans="1:12" s="17" customFormat="1" ht="26.25" customHeight="1">
      <c r="A17" s="68">
        <v>5</v>
      </c>
      <c r="B17" s="42" t="s">
        <v>124</v>
      </c>
      <c r="C17" s="69">
        <v>14</v>
      </c>
      <c r="D17" s="69">
        <v>4</v>
      </c>
      <c r="E17" s="69">
        <v>5</v>
      </c>
      <c r="F17" s="69">
        <v>5</v>
      </c>
      <c r="G17" s="69">
        <v>35</v>
      </c>
      <c r="H17" s="69">
        <v>36</v>
      </c>
      <c r="I17" s="69">
        <v>17</v>
      </c>
      <c r="J17" s="69">
        <v>-1</v>
      </c>
      <c r="K17" s="23"/>
      <c r="L17" s="8"/>
    </row>
    <row r="18" spans="1:12" s="17" customFormat="1" ht="26.25" customHeight="1">
      <c r="A18" s="68">
        <v>6</v>
      </c>
      <c r="B18" s="42" t="s">
        <v>121</v>
      </c>
      <c r="C18" s="69">
        <v>14</v>
      </c>
      <c r="D18" s="69">
        <v>4</v>
      </c>
      <c r="E18" s="69">
        <v>2</v>
      </c>
      <c r="F18" s="69">
        <v>8</v>
      </c>
      <c r="G18" s="69">
        <v>27</v>
      </c>
      <c r="H18" s="69">
        <v>32</v>
      </c>
      <c r="I18" s="69">
        <v>14</v>
      </c>
      <c r="J18" s="69">
        <v>-5</v>
      </c>
      <c r="K18" s="23"/>
      <c r="L18" s="8"/>
    </row>
    <row r="19" spans="1:12" s="17" customFormat="1" ht="26.25" customHeight="1">
      <c r="A19" s="68">
        <v>7</v>
      </c>
      <c r="B19" s="42" t="s">
        <v>119</v>
      </c>
      <c r="C19" s="69">
        <v>14</v>
      </c>
      <c r="D19" s="69">
        <v>4</v>
      </c>
      <c r="E19" s="69">
        <v>1</v>
      </c>
      <c r="F19" s="69">
        <v>9</v>
      </c>
      <c r="G19" s="69">
        <v>23</v>
      </c>
      <c r="H19" s="69">
        <v>52</v>
      </c>
      <c r="I19" s="69">
        <v>13</v>
      </c>
      <c r="J19" s="69">
        <v>-29</v>
      </c>
      <c r="K19" s="23"/>
      <c r="L19" s="8"/>
    </row>
    <row r="20" spans="1:12" s="36" customFormat="1" ht="26.25" customHeight="1">
      <c r="A20" s="68">
        <v>8</v>
      </c>
      <c r="B20" s="42" t="s">
        <v>44</v>
      </c>
      <c r="C20" s="69">
        <v>14</v>
      </c>
      <c r="D20" s="69">
        <v>3</v>
      </c>
      <c r="E20" s="69">
        <v>2</v>
      </c>
      <c r="F20" s="69">
        <v>9</v>
      </c>
      <c r="G20" s="69">
        <v>26</v>
      </c>
      <c r="H20" s="69">
        <v>54</v>
      </c>
      <c r="I20" s="69">
        <v>11</v>
      </c>
      <c r="J20" s="69">
        <v>-28</v>
      </c>
      <c r="K20" s="38"/>
      <c r="L20" s="26"/>
    </row>
    <row r="21" spans="1:12" s="3" customFormat="1" ht="15.7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24"/>
      <c r="L21" s="10"/>
    </row>
    <row r="22" spans="1:12" s="3" customFormat="1" ht="15.75" customHeight="1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24"/>
      <c r="L22" s="10"/>
    </row>
    <row r="23" spans="1:12" s="3" customFormat="1" ht="15.75" customHeight="1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24"/>
      <c r="L23" s="10"/>
    </row>
    <row r="24" spans="1:12" s="3" customFormat="1" ht="15.75" customHeight="1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24"/>
      <c r="L24" s="10"/>
    </row>
    <row r="25" spans="1:12" s="3" customFormat="1" ht="15.75" customHeight="1" thickBot="1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24"/>
      <c r="L25" s="10"/>
    </row>
    <row r="26" spans="1:12" s="2" customFormat="1" ht="18.75" customHeight="1" thickBot="1">
      <c r="A26" s="149" t="s">
        <v>12</v>
      </c>
      <c r="B26" s="150"/>
      <c r="C26" s="150"/>
      <c r="D26" s="150"/>
      <c r="E26" s="150"/>
      <c r="F26" s="150"/>
      <c r="G26" s="150"/>
      <c r="H26" s="150"/>
      <c r="I26" s="150"/>
      <c r="J26" s="151"/>
      <c r="K26" s="7"/>
      <c r="L26" s="7"/>
    </row>
    <row r="27" spans="1:12" s="2" customFormat="1" ht="18.75" customHeight="1">
      <c r="A27" s="152" t="s">
        <v>13</v>
      </c>
      <c r="B27" s="152"/>
      <c r="C27" s="152"/>
      <c r="D27" s="152"/>
      <c r="E27" s="152"/>
      <c r="F27" s="152"/>
      <c r="G27" s="152"/>
      <c r="H27" s="152"/>
      <c r="I27" s="152"/>
      <c r="J27" s="166"/>
      <c r="K27" s="20"/>
      <c r="L27" s="7"/>
    </row>
    <row r="28" spans="1:12" s="6" customFormat="1" ht="12.75">
      <c r="A28" s="15" t="s">
        <v>14</v>
      </c>
      <c r="B28" s="15" t="s">
        <v>15</v>
      </c>
      <c r="C28" s="15" t="s">
        <v>16</v>
      </c>
      <c r="D28" s="15" t="s">
        <v>17</v>
      </c>
      <c r="E28" s="146" t="s">
        <v>18</v>
      </c>
      <c r="F28" s="146"/>
      <c r="G28" s="146" t="s">
        <v>19</v>
      </c>
      <c r="H28" s="146"/>
      <c r="I28" s="146" t="s">
        <v>20</v>
      </c>
      <c r="J28" s="163"/>
      <c r="K28" s="20"/>
      <c r="L28" s="7"/>
    </row>
    <row r="29" spans="1:12" s="2" customFormat="1" ht="18.75" customHeight="1">
      <c r="A29" s="18">
        <v>45171</v>
      </c>
      <c r="B29" s="19" t="s">
        <v>161</v>
      </c>
      <c r="C29" s="18" t="s">
        <v>136</v>
      </c>
      <c r="D29" s="19" t="s">
        <v>139</v>
      </c>
      <c r="E29" s="144" t="str">
        <f>B117</f>
        <v>GEMLİK ZEYTİNSPOR</v>
      </c>
      <c r="F29" s="144"/>
      <c r="G29" s="144" t="str">
        <f>B116</f>
        <v>BURSA HACİVAT SPOR</v>
      </c>
      <c r="H29" s="144"/>
      <c r="I29" s="19">
        <v>9</v>
      </c>
      <c r="J29" s="25">
        <v>1</v>
      </c>
      <c r="K29" s="20"/>
      <c r="L29" s="7"/>
    </row>
    <row r="30" spans="1:12" s="2" customFormat="1" ht="18.75" customHeight="1">
      <c r="A30" s="18">
        <v>45172</v>
      </c>
      <c r="B30" s="19" t="s">
        <v>156</v>
      </c>
      <c r="C30" s="19" t="s">
        <v>162</v>
      </c>
      <c r="D30" s="19" t="s">
        <v>137</v>
      </c>
      <c r="E30" s="144" t="str">
        <f>B118</f>
        <v>ERİKLİ GÜCÜ SPOR</v>
      </c>
      <c r="F30" s="144"/>
      <c r="G30" s="144" t="str">
        <f>B115</f>
        <v>HACİVAT GENÇLER BİR.</v>
      </c>
      <c r="H30" s="144"/>
      <c r="I30" s="19">
        <v>0</v>
      </c>
      <c r="J30" s="25">
        <v>1</v>
      </c>
      <c r="K30" s="20"/>
      <c r="L30" s="7"/>
    </row>
    <row r="31" spans="1:12" s="2" customFormat="1" ht="18.75" customHeight="1">
      <c r="A31" s="18">
        <v>45172</v>
      </c>
      <c r="B31" s="19" t="s">
        <v>156</v>
      </c>
      <c r="C31" s="19" t="s">
        <v>162</v>
      </c>
      <c r="D31" s="19" t="s">
        <v>164</v>
      </c>
      <c r="E31" s="144" t="str">
        <f>B119</f>
        <v>MİMAR SİNAN GENÇLİK </v>
      </c>
      <c r="F31" s="144"/>
      <c r="G31" s="144" t="str">
        <f>B121</f>
        <v>GÜRSU YENİDOĞAN</v>
      </c>
      <c r="H31" s="144"/>
      <c r="I31" s="19">
        <v>1</v>
      </c>
      <c r="J31" s="25">
        <v>2</v>
      </c>
      <c r="K31" s="20"/>
      <c r="L31" s="7"/>
    </row>
    <row r="32" spans="1:12" s="2" customFormat="1" ht="18.75" customHeight="1">
      <c r="A32" s="18">
        <v>45171</v>
      </c>
      <c r="B32" s="19" t="s">
        <v>167</v>
      </c>
      <c r="C32" s="19" t="s">
        <v>136</v>
      </c>
      <c r="D32" s="19" t="s">
        <v>137</v>
      </c>
      <c r="E32" s="139" t="str">
        <f>B120</f>
        <v>OVAAKÇASPOR</v>
      </c>
      <c r="F32" s="140"/>
      <c r="G32" s="139" t="str">
        <f>B122</f>
        <v>UMUR SPOR</v>
      </c>
      <c r="H32" s="140"/>
      <c r="I32" s="19">
        <v>1</v>
      </c>
      <c r="J32" s="25">
        <v>3</v>
      </c>
      <c r="K32" s="20"/>
      <c r="L32" s="7"/>
    </row>
    <row r="33" spans="1:12" s="2" customFormat="1" ht="18.75" customHeight="1">
      <c r="A33" s="145" t="s">
        <v>21</v>
      </c>
      <c r="B33" s="145"/>
      <c r="C33" s="145"/>
      <c r="D33" s="145"/>
      <c r="E33" s="145"/>
      <c r="F33" s="145"/>
      <c r="G33" s="145"/>
      <c r="H33" s="145"/>
      <c r="I33" s="145"/>
      <c r="J33" s="162"/>
      <c r="K33" s="20"/>
      <c r="L33" s="7"/>
    </row>
    <row r="34" spans="1:12" s="6" customFormat="1" ht="12.75">
      <c r="A34" s="15" t="s">
        <v>14</v>
      </c>
      <c r="B34" s="15" t="s">
        <v>15</v>
      </c>
      <c r="C34" s="15" t="s">
        <v>16</v>
      </c>
      <c r="D34" s="15" t="s">
        <v>17</v>
      </c>
      <c r="E34" s="146" t="s">
        <v>18</v>
      </c>
      <c r="F34" s="146"/>
      <c r="G34" s="146" t="s">
        <v>19</v>
      </c>
      <c r="H34" s="146"/>
      <c r="I34" s="146" t="s">
        <v>20</v>
      </c>
      <c r="J34" s="163"/>
      <c r="K34" s="20"/>
      <c r="L34" s="7"/>
    </row>
    <row r="35" spans="1:12" s="2" customFormat="1" ht="18.75" customHeight="1">
      <c r="A35" s="18">
        <v>45174</v>
      </c>
      <c r="B35" s="19" t="s">
        <v>153</v>
      </c>
      <c r="C35" s="18" t="s">
        <v>160</v>
      </c>
      <c r="D35" s="19" t="s">
        <v>139</v>
      </c>
      <c r="E35" s="144" t="str">
        <f>B115</f>
        <v>HACİVAT GENÇLER BİR.</v>
      </c>
      <c r="F35" s="144"/>
      <c r="G35" s="144" t="str">
        <f>B119</f>
        <v>MİMAR SİNAN GENÇLİK </v>
      </c>
      <c r="H35" s="144"/>
      <c r="I35" s="19">
        <v>0</v>
      </c>
      <c r="J35" s="25">
        <v>7</v>
      </c>
      <c r="K35" s="20"/>
      <c r="L35" s="7"/>
    </row>
    <row r="36" spans="1:12" s="2" customFormat="1" ht="18.75" customHeight="1">
      <c r="A36" s="18">
        <v>45174</v>
      </c>
      <c r="B36" s="19" t="s">
        <v>153</v>
      </c>
      <c r="C36" s="19" t="s">
        <v>160</v>
      </c>
      <c r="D36" s="19" t="s">
        <v>137</v>
      </c>
      <c r="E36" s="144" t="str">
        <f>B116</f>
        <v>BURSA HACİVAT SPOR</v>
      </c>
      <c r="F36" s="144"/>
      <c r="G36" s="144" t="str">
        <f>B118</f>
        <v>ERİKLİ GÜCÜ SPOR</v>
      </c>
      <c r="H36" s="144"/>
      <c r="I36" s="19">
        <v>2</v>
      </c>
      <c r="J36" s="25">
        <v>1</v>
      </c>
      <c r="K36" s="20"/>
      <c r="L36" s="7"/>
    </row>
    <row r="37" spans="1:12" s="2" customFormat="1" ht="18.75" customHeight="1">
      <c r="A37" s="18">
        <v>45174</v>
      </c>
      <c r="B37" s="19" t="s">
        <v>168</v>
      </c>
      <c r="C37" s="19" t="s">
        <v>160</v>
      </c>
      <c r="D37" s="19" t="s">
        <v>137</v>
      </c>
      <c r="E37" s="144" t="str">
        <f>B121</f>
        <v>GÜRSU YENİDOĞAN</v>
      </c>
      <c r="F37" s="144"/>
      <c r="G37" s="144" t="str">
        <f>B120</f>
        <v>OVAAKÇASPOR</v>
      </c>
      <c r="H37" s="144"/>
      <c r="I37" s="19">
        <v>3</v>
      </c>
      <c r="J37" s="25">
        <v>3</v>
      </c>
      <c r="K37" s="20"/>
      <c r="L37" s="7"/>
    </row>
    <row r="38" spans="1:12" s="2" customFormat="1" ht="18.75" customHeight="1">
      <c r="A38" s="18">
        <v>45174</v>
      </c>
      <c r="B38" s="19" t="s">
        <v>169</v>
      </c>
      <c r="C38" s="19" t="s">
        <v>160</v>
      </c>
      <c r="D38" s="19" t="s">
        <v>137</v>
      </c>
      <c r="E38" s="139" t="str">
        <f>B122</f>
        <v>UMUR SPOR</v>
      </c>
      <c r="F38" s="140"/>
      <c r="G38" s="139" t="str">
        <f>B117</f>
        <v>GEMLİK ZEYTİNSPOR</v>
      </c>
      <c r="H38" s="140"/>
      <c r="I38" s="19">
        <v>2</v>
      </c>
      <c r="J38" s="25">
        <v>2</v>
      </c>
      <c r="K38" s="20"/>
      <c r="L38" s="7"/>
    </row>
    <row r="39" spans="1:12" s="2" customFormat="1" ht="18.75" customHeight="1">
      <c r="A39" s="145" t="s">
        <v>22</v>
      </c>
      <c r="B39" s="145"/>
      <c r="C39" s="145"/>
      <c r="D39" s="145"/>
      <c r="E39" s="145"/>
      <c r="F39" s="145"/>
      <c r="G39" s="145"/>
      <c r="H39" s="145"/>
      <c r="I39" s="145"/>
      <c r="J39" s="162"/>
      <c r="K39" s="20"/>
      <c r="L39" s="7"/>
    </row>
    <row r="40" spans="1:12" s="6" customFormat="1" ht="12.75">
      <c r="A40" s="15" t="s">
        <v>14</v>
      </c>
      <c r="B40" s="15" t="s">
        <v>15</v>
      </c>
      <c r="C40" s="15" t="s">
        <v>16</v>
      </c>
      <c r="D40" s="15" t="s">
        <v>17</v>
      </c>
      <c r="E40" s="146" t="s">
        <v>18</v>
      </c>
      <c r="F40" s="146"/>
      <c r="G40" s="146" t="s">
        <v>19</v>
      </c>
      <c r="H40" s="146"/>
      <c r="I40" s="146" t="s">
        <v>20</v>
      </c>
      <c r="J40" s="163"/>
      <c r="K40" s="20"/>
      <c r="L40" s="7"/>
    </row>
    <row r="41" spans="1:12" s="2" customFormat="1" ht="18.75" customHeight="1">
      <c r="A41" s="18">
        <v>45178</v>
      </c>
      <c r="B41" s="19" t="s">
        <v>156</v>
      </c>
      <c r="C41" s="18" t="s">
        <v>136</v>
      </c>
      <c r="D41" s="19" t="s">
        <v>139</v>
      </c>
      <c r="E41" s="144" t="str">
        <f>B118</f>
        <v>ERİKLİ GÜCÜ SPOR</v>
      </c>
      <c r="F41" s="144"/>
      <c r="G41" s="144" t="str">
        <f>B117</f>
        <v>GEMLİK ZEYTİNSPOR</v>
      </c>
      <c r="H41" s="144"/>
      <c r="I41" s="19">
        <v>2</v>
      </c>
      <c r="J41" s="25">
        <v>2</v>
      </c>
      <c r="K41" s="20"/>
      <c r="L41" s="7"/>
    </row>
    <row r="42" spans="1:12" s="2" customFormat="1" ht="18.75" customHeight="1">
      <c r="A42" s="18">
        <v>45178</v>
      </c>
      <c r="B42" s="19" t="s">
        <v>156</v>
      </c>
      <c r="C42" s="19" t="s">
        <v>136</v>
      </c>
      <c r="D42" s="19" t="s">
        <v>137</v>
      </c>
      <c r="E42" s="144" t="str">
        <f>B119</f>
        <v>MİMAR SİNAN GENÇLİK </v>
      </c>
      <c r="F42" s="144"/>
      <c r="G42" s="144" t="str">
        <f>B116</f>
        <v>BURSA HACİVAT SPOR</v>
      </c>
      <c r="H42" s="144"/>
      <c r="I42" s="19">
        <v>2</v>
      </c>
      <c r="J42" s="25">
        <v>1</v>
      </c>
      <c r="K42" s="20"/>
      <c r="L42" s="7"/>
    </row>
    <row r="43" spans="1:12" s="2" customFormat="1" ht="18.75" customHeight="1">
      <c r="A43" s="18">
        <v>45179</v>
      </c>
      <c r="B43" s="19" t="s">
        <v>167</v>
      </c>
      <c r="C43" s="19" t="s">
        <v>176</v>
      </c>
      <c r="D43" s="19" t="s">
        <v>137</v>
      </c>
      <c r="E43" s="144" t="str">
        <f>B120</f>
        <v>OVAAKÇASPOR</v>
      </c>
      <c r="F43" s="144"/>
      <c r="G43" s="144" t="str">
        <f>B115</f>
        <v>HACİVAT GENÇLER BİR.</v>
      </c>
      <c r="H43" s="144"/>
      <c r="I43" s="19">
        <v>4</v>
      </c>
      <c r="J43" s="25">
        <v>1</v>
      </c>
      <c r="K43" s="20"/>
      <c r="L43" s="7"/>
    </row>
    <row r="44" spans="1:12" s="2" customFormat="1" ht="18.75" customHeight="1">
      <c r="A44" s="18">
        <v>45179</v>
      </c>
      <c r="B44" s="19" t="s">
        <v>168</v>
      </c>
      <c r="C44" s="19" t="s">
        <v>176</v>
      </c>
      <c r="D44" s="19" t="s">
        <v>137</v>
      </c>
      <c r="E44" s="139" t="str">
        <f>B121</f>
        <v>GÜRSU YENİDOĞAN</v>
      </c>
      <c r="F44" s="140"/>
      <c r="G44" s="139" t="str">
        <f>B122</f>
        <v>UMUR SPOR</v>
      </c>
      <c r="H44" s="140"/>
      <c r="I44" s="19">
        <v>4</v>
      </c>
      <c r="J44" s="25">
        <v>3</v>
      </c>
      <c r="K44" s="20"/>
      <c r="L44" s="7"/>
    </row>
    <row r="45" spans="1:12" s="2" customFormat="1" ht="18.75" customHeight="1">
      <c r="A45" s="145" t="s">
        <v>24</v>
      </c>
      <c r="B45" s="145"/>
      <c r="C45" s="145"/>
      <c r="D45" s="145"/>
      <c r="E45" s="145"/>
      <c r="F45" s="145"/>
      <c r="G45" s="145"/>
      <c r="H45" s="145"/>
      <c r="I45" s="145"/>
      <c r="J45" s="162"/>
      <c r="K45" s="20"/>
      <c r="L45" s="7"/>
    </row>
    <row r="46" spans="1:12" s="6" customFormat="1" ht="12.75">
      <c r="A46" s="15" t="s">
        <v>14</v>
      </c>
      <c r="B46" s="15" t="s">
        <v>15</v>
      </c>
      <c r="C46" s="15" t="s">
        <v>16</v>
      </c>
      <c r="D46" s="15" t="s">
        <v>17</v>
      </c>
      <c r="E46" s="146" t="s">
        <v>18</v>
      </c>
      <c r="F46" s="146"/>
      <c r="G46" s="146" t="s">
        <v>19</v>
      </c>
      <c r="H46" s="146"/>
      <c r="I46" s="146" t="s">
        <v>20</v>
      </c>
      <c r="J46" s="163"/>
      <c r="K46" s="20"/>
      <c r="L46" s="7"/>
    </row>
    <row r="47" spans="1:12" s="2" customFormat="1" ht="18.75" customHeight="1">
      <c r="A47" s="18">
        <v>45184</v>
      </c>
      <c r="B47" s="19" t="s">
        <v>185</v>
      </c>
      <c r="C47" s="18" t="s">
        <v>181</v>
      </c>
      <c r="D47" s="19" t="s">
        <v>139</v>
      </c>
      <c r="E47" s="144" t="str">
        <f>B115</f>
        <v>HACİVAT GENÇLER BİR.</v>
      </c>
      <c r="F47" s="144"/>
      <c r="G47" s="144" t="str">
        <f>B121</f>
        <v>GÜRSU YENİDOĞAN</v>
      </c>
      <c r="H47" s="144"/>
      <c r="I47" s="19">
        <v>6</v>
      </c>
      <c r="J47" s="25">
        <v>4</v>
      </c>
      <c r="K47" s="20"/>
      <c r="L47" s="7"/>
    </row>
    <row r="48" spans="1:12" s="2" customFormat="1" ht="18.75" customHeight="1">
      <c r="A48" s="18">
        <v>45184</v>
      </c>
      <c r="B48" s="19" t="s">
        <v>185</v>
      </c>
      <c r="C48" s="19" t="s">
        <v>181</v>
      </c>
      <c r="D48" s="19" t="s">
        <v>137</v>
      </c>
      <c r="E48" s="144" t="str">
        <f>B116</f>
        <v>BURSA HACİVAT SPOR</v>
      </c>
      <c r="F48" s="144"/>
      <c r="G48" s="144" t="str">
        <f>B120</f>
        <v>OVAAKÇASPOR</v>
      </c>
      <c r="H48" s="144"/>
      <c r="I48" s="19">
        <v>1</v>
      </c>
      <c r="J48" s="25">
        <v>2</v>
      </c>
      <c r="K48" s="20"/>
      <c r="L48" s="7"/>
    </row>
    <row r="49" spans="1:12" s="2" customFormat="1" ht="18.75" customHeight="1">
      <c r="A49" s="18">
        <v>45184</v>
      </c>
      <c r="B49" s="19" t="s">
        <v>161</v>
      </c>
      <c r="C49" s="19" t="s">
        <v>186</v>
      </c>
      <c r="D49" s="19" t="s">
        <v>137</v>
      </c>
      <c r="E49" s="144" t="str">
        <f>B117</f>
        <v>GEMLİK ZEYTİNSPOR</v>
      </c>
      <c r="F49" s="144"/>
      <c r="G49" s="144" t="str">
        <f>B119</f>
        <v>MİMAR SİNAN GENÇLİK </v>
      </c>
      <c r="H49" s="144"/>
      <c r="I49" s="19">
        <v>3</v>
      </c>
      <c r="J49" s="25">
        <v>0</v>
      </c>
      <c r="K49" s="20"/>
      <c r="L49" s="7"/>
    </row>
    <row r="50" spans="1:12" s="2" customFormat="1" ht="18.75" customHeight="1">
      <c r="A50" s="18">
        <v>45184</v>
      </c>
      <c r="B50" s="19" t="s">
        <v>169</v>
      </c>
      <c r="C50" s="19" t="s">
        <v>181</v>
      </c>
      <c r="D50" s="19" t="s">
        <v>173</v>
      </c>
      <c r="E50" s="139" t="str">
        <f>B122</f>
        <v>UMUR SPOR</v>
      </c>
      <c r="F50" s="140"/>
      <c r="G50" s="139" t="str">
        <f>B118</f>
        <v>ERİKLİ GÜCÜ SPOR</v>
      </c>
      <c r="H50" s="140"/>
      <c r="I50" s="19">
        <v>3</v>
      </c>
      <c r="J50" s="25">
        <v>5</v>
      </c>
      <c r="K50" s="20"/>
      <c r="L50" s="7"/>
    </row>
    <row r="51" spans="1:12" s="2" customFormat="1" ht="18.75" customHeight="1">
      <c r="A51" s="145" t="s">
        <v>25</v>
      </c>
      <c r="B51" s="145"/>
      <c r="C51" s="145"/>
      <c r="D51" s="145"/>
      <c r="E51" s="145"/>
      <c r="F51" s="145"/>
      <c r="G51" s="145"/>
      <c r="H51" s="145"/>
      <c r="I51" s="145"/>
      <c r="J51" s="162"/>
      <c r="K51" s="20"/>
      <c r="L51" s="7"/>
    </row>
    <row r="52" spans="1:12" s="6" customFormat="1" ht="12.75">
      <c r="A52" s="15" t="s">
        <v>14</v>
      </c>
      <c r="B52" s="15" t="s">
        <v>15</v>
      </c>
      <c r="C52" s="15" t="s">
        <v>16</v>
      </c>
      <c r="D52" s="15" t="s">
        <v>17</v>
      </c>
      <c r="E52" s="146" t="s">
        <v>18</v>
      </c>
      <c r="F52" s="146"/>
      <c r="G52" s="146" t="s">
        <v>19</v>
      </c>
      <c r="H52" s="146"/>
      <c r="I52" s="146" t="s">
        <v>20</v>
      </c>
      <c r="J52" s="163"/>
      <c r="K52" s="20"/>
      <c r="L52" s="7"/>
    </row>
    <row r="53" spans="1:12" s="2" customFormat="1" ht="18.75" customHeight="1">
      <c r="A53" s="18">
        <v>45186</v>
      </c>
      <c r="B53" s="19" t="s">
        <v>156</v>
      </c>
      <c r="C53" s="18" t="s">
        <v>162</v>
      </c>
      <c r="D53" s="19" t="s">
        <v>139</v>
      </c>
      <c r="E53" s="144" t="str">
        <f>B119</f>
        <v>MİMAR SİNAN GENÇLİK </v>
      </c>
      <c r="F53" s="144"/>
      <c r="G53" s="144" t="str">
        <f>B118</f>
        <v>ERİKLİ GÜCÜ SPOR</v>
      </c>
      <c r="H53" s="144"/>
      <c r="I53" s="19">
        <v>4</v>
      </c>
      <c r="J53" s="25">
        <v>0</v>
      </c>
      <c r="K53" s="20"/>
      <c r="L53" s="7"/>
    </row>
    <row r="54" spans="1:12" s="2" customFormat="1" ht="18.75" customHeight="1">
      <c r="A54" s="18">
        <v>45186</v>
      </c>
      <c r="B54" s="19" t="s">
        <v>167</v>
      </c>
      <c r="C54" s="18" t="s">
        <v>162</v>
      </c>
      <c r="D54" s="19" t="s">
        <v>137</v>
      </c>
      <c r="E54" s="144" t="str">
        <f>B120</f>
        <v>OVAAKÇASPOR</v>
      </c>
      <c r="F54" s="144"/>
      <c r="G54" s="144" t="str">
        <f>B117</f>
        <v>GEMLİK ZEYTİNSPOR</v>
      </c>
      <c r="H54" s="144"/>
      <c r="I54" s="19">
        <v>3</v>
      </c>
      <c r="J54" s="25">
        <v>3</v>
      </c>
      <c r="K54" s="20"/>
      <c r="L54" s="7"/>
    </row>
    <row r="55" spans="1:12" s="2" customFormat="1" ht="18.75" customHeight="1">
      <c r="A55" s="18">
        <v>45186</v>
      </c>
      <c r="B55" s="19" t="s">
        <v>168</v>
      </c>
      <c r="C55" s="18" t="s">
        <v>162</v>
      </c>
      <c r="D55" s="19" t="s">
        <v>137</v>
      </c>
      <c r="E55" s="144" t="str">
        <f>B121</f>
        <v>GÜRSU YENİDOĞAN</v>
      </c>
      <c r="F55" s="144"/>
      <c r="G55" s="144" t="str">
        <f>B116</f>
        <v>BURSA HACİVAT SPOR</v>
      </c>
      <c r="H55" s="144"/>
      <c r="I55" s="19">
        <v>11</v>
      </c>
      <c r="J55" s="25">
        <v>0</v>
      </c>
      <c r="K55" s="20"/>
      <c r="L55" s="7"/>
    </row>
    <row r="56" spans="1:12" s="2" customFormat="1" ht="18.75" customHeight="1">
      <c r="A56" s="18">
        <v>45186</v>
      </c>
      <c r="B56" s="19" t="s">
        <v>169</v>
      </c>
      <c r="C56" s="18" t="s">
        <v>162</v>
      </c>
      <c r="D56" s="19" t="s">
        <v>137</v>
      </c>
      <c r="E56" s="139" t="str">
        <f>B122</f>
        <v>UMUR SPOR</v>
      </c>
      <c r="F56" s="140"/>
      <c r="G56" s="139" t="str">
        <f>B115</f>
        <v>HACİVAT GENÇLER BİR.</v>
      </c>
      <c r="H56" s="140"/>
      <c r="I56" s="19">
        <v>3</v>
      </c>
      <c r="J56" s="25">
        <v>3</v>
      </c>
      <c r="K56" s="20"/>
      <c r="L56" s="7"/>
    </row>
    <row r="57" spans="1:12" s="2" customFormat="1" ht="18.75" customHeight="1">
      <c r="A57" s="145" t="s">
        <v>29</v>
      </c>
      <c r="B57" s="145"/>
      <c r="C57" s="145"/>
      <c r="D57" s="145"/>
      <c r="E57" s="145"/>
      <c r="F57" s="145"/>
      <c r="G57" s="145"/>
      <c r="H57" s="145"/>
      <c r="I57" s="145"/>
      <c r="J57" s="162"/>
      <c r="K57" s="20"/>
      <c r="L57" s="7"/>
    </row>
    <row r="58" spans="1:12" s="6" customFormat="1" ht="12.75">
      <c r="A58" s="15" t="s">
        <v>14</v>
      </c>
      <c r="B58" s="15" t="s">
        <v>15</v>
      </c>
      <c r="C58" s="15" t="s">
        <v>16</v>
      </c>
      <c r="D58" s="15" t="s">
        <v>17</v>
      </c>
      <c r="E58" s="146" t="s">
        <v>18</v>
      </c>
      <c r="F58" s="146"/>
      <c r="G58" s="146" t="s">
        <v>19</v>
      </c>
      <c r="H58" s="146"/>
      <c r="I58" s="146" t="s">
        <v>20</v>
      </c>
      <c r="J58" s="163"/>
      <c r="K58" s="20"/>
      <c r="L58" s="7"/>
    </row>
    <row r="59" spans="1:12" s="2" customFormat="1" ht="18.75" customHeight="1">
      <c r="A59" s="18">
        <v>45190</v>
      </c>
      <c r="B59" s="19" t="s">
        <v>185</v>
      </c>
      <c r="C59" s="18" t="s">
        <v>178</v>
      </c>
      <c r="D59" s="19" t="s">
        <v>137</v>
      </c>
      <c r="E59" s="144" t="str">
        <f>B116</f>
        <v>BURSA HACİVAT SPOR</v>
      </c>
      <c r="F59" s="144"/>
      <c r="G59" s="144" t="str">
        <f>B115</f>
        <v>HACİVAT GENÇLER BİR.</v>
      </c>
      <c r="H59" s="144"/>
      <c r="I59" s="19">
        <v>1</v>
      </c>
      <c r="J59" s="25">
        <v>6</v>
      </c>
      <c r="K59" s="20"/>
      <c r="L59" s="7"/>
    </row>
    <row r="60" spans="1:12" s="2" customFormat="1" ht="18.75" customHeight="1">
      <c r="A60" s="18">
        <v>45190</v>
      </c>
      <c r="B60" s="19" t="s">
        <v>161</v>
      </c>
      <c r="C60" s="19" t="s">
        <v>178</v>
      </c>
      <c r="D60" s="19" t="s">
        <v>137</v>
      </c>
      <c r="E60" s="144" t="str">
        <f>B117</f>
        <v>GEMLİK ZEYTİNSPOR</v>
      </c>
      <c r="F60" s="144"/>
      <c r="G60" s="144" t="str">
        <f>B121</f>
        <v>GÜRSU YENİDOĞAN</v>
      </c>
      <c r="H60" s="144"/>
      <c r="I60" s="19">
        <v>0</v>
      </c>
      <c r="J60" s="25">
        <v>1</v>
      </c>
      <c r="K60" s="20"/>
      <c r="L60" s="7"/>
    </row>
    <row r="61" spans="1:12" s="2" customFormat="1" ht="18.75" customHeight="1">
      <c r="A61" s="18">
        <v>45190</v>
      </c>
      <c r="B61" s="19" t="s">
        <v>156</v>
      </c>
      <c r="C61" s="19" t="s">
        <v>178</v>
      </c>
      <c r="D61" s="19" t="s">
        <v>139</v>
      </c>
      <c r="E61" s="144" t="str">
        <f>B118</f>
        <v>ERİKLİ GÜCÜ SPOR</v>
      </c>
      <c r="F61" s="144"/>
      <c r="G61" s="144" t="str">
        <f>B120</f>
        <v>OVAAKÇASPOR</v>
      </c>
      <c r="H61" s="144"/>
      <c r="I61" s="19">
        <v>1</v>
      </c>
      <c r="J61" s="25">
        <v>2</v>
      </c>
      <c r="K61" s="20"/>
      <c r="L61" s="7"/>
    </row>
    <row r="62" spans="1:12" s="2" customFormat="1" ht="18.75" customHeight="1">
      <c r="A62" s="18">
        <v>45190</v>
      </c>
      <c r="B62" s="19" t="s">
        <v>156</v>
      </c>
      <c r="C62" s="19" t="s">
        <v>178</v>
      </c>
      <c r="D62" s="19" t="s">
        <v>137</v>
      </c>
      <c r="E62" s="139" t="str">
        <f>B119</f>
        <v>MİMAR SİNAN GENÇLİK </v>
      </c>
      <c r="F62" s="140"/>
      <c r="G62" s="139" t="str">
        <f>B122</f>
        <v>UMUR SPOR</v>
      </c>
      <c r="H62" s="140"/>
      <c r="I62" s="19">
        <v>1</v>
      </c>
      <c r="J62" s="25">
        <v>2</v>
      </c>
      <c r="K62" s="20"/>
      <c r="L62" s="7"/>
    </row>
    <row r="63" spans="1:12" s="2" customFormat="1" ht="18.75" customHeight="1">
      <c r="A63" s="145" t="s">
        <v>30</v>
      </c>
      <c r="B63" s="145"/>
      <c r="C63" s="145"/>
      <c r="D63" s="145"/>
      <c r="E63" s="145"/>
      <c r="F63" s="145"/>
      <c r="G63" s="145"/>
      <c r="H63" s="145"/>
      <c r="I63" s="145"/>
      <c r="J63" s="162"/>
      <c r="K63" s="20"/>
      <c r="L63" s="7"/>
    </row>
    <row r="64" spans="1:12" s="6" customFormat="1" ht="12.75">
      <c r="A64" s="15" t="s">
        <v>14</v>
      </c>
      <c r="B64" s="15" t="s">
        <v>15</v>
      </c>
      <c r="C64" s="15" t="s">
        <v>16</v>
      </c>
      <c r="D64" s="15" t="s">
        <v>17</v>
      </c>
      <c r="E64" s="146" t="s">
        <v>18</v>
      </c>
      <c r="F64" s="146"/>
      <c r="G64" s="146" t="s">
        <v>19</v>
      </c>
      <c r="H64" s="146"/>
      <c r="I64" s="146" t="s">
        <v>20</v>
      </c>
      <c r="J64" s="163"/>
      <c r="K64" s="20"/>
      <c r="L64" s="7"/>
    </row>
    <row r="65" spans="1:12" s="2" customFormat="1" ht="18.75" customHeight="1">
      <c r="A65" s="18">
        <v>45193</v>
      </c>
      <c r="B65" s="19" t="s">
        <v>185</v>
      </c>
      <c r="C65" s="18" t="s">
        <v>162</v>
      </c>
      <c r="D65" s="19" t="s">
        <v>164</v>
      </c>
      <c r="E65" s="144" t="str">
        <f>B115</f>
        <v>HACİVAT GENÇLER BİR.</v>
      </c>
      <c r="F65" s="144"/>
      <c r="G65" s="144" t="str">
        <f>B117</f>
        <v>GEMLİK ZEYTİNSPOR</v>
      </c>
      <c r="H65" s="144"/>
      <c r="I65" s="19">
        <v>2</v>
      </c>
      <c r="J65" s="25">
        <v>4</v>
      </c>
      <c r="K65" s="20"/>
      <c r="L65" s="7"/>
    </row>
    <row r="66" spans="1:12" s="2" customFormat="1" ht="18.75" customHeight="1">
      <c r="A66" s="18">
        <v>45193</v>
      </c>
      <c r="B66" s="19" t="s">
        <v>167</v>
      </c>
      <c r="C66" s="18" t="s">
        <v>162</v>
      </c>
      <c r="D66" s="19" t="s">
        <v>203</v>
      </c>
      <c r="E66" s="144" t="str">
        <f>B120</f>
        <v>OVAAKÇASPOR</v>
      </c>
      <c r="F66" s="144"/>
      <c r="G66" s="144" t="str">
        <f>B119</f>
        <v>MİMAR SİNAN GENÇLİK </v>
      </c>
      <c r="H66" s="144"/>
      <c r="I66" s="19">
        <v>1</v>
      </c>
      <c r="J66" s="25">
        <v>4</v>
      </c>
      <c r="K66" s="20"/>
      <c r="L66" s="7"/>
    </row>
    <row r="67" spans="1:12" s="2" customFormat="1" ht="18.75" customHeight="1">
      <c r="A67" s="18">
        <v>45193</v>
      </c>
      <c r="B67" s="19" t="s">
        <v>168</v>
      </c>
      <c r="C67" s="18" t="s">
        <v>162</v>
      </c>
      <c r="D67" s="19" t="s">
        <v>203</v>
      </c>
      <c r="E67" s="144" t="str">
        <f>B121</f>
        <v>GÜRSU YENİDOĞAN</v>
      </c>
      <c r="F67" s="144"/>
      <c r="G67" s="144" t="str">
        <f>B118</f>
        <v>ERİKLİ GÜCÜ SPOR</v>
      </c>
      <c r="H67" s="144"/>
      <c r="I67" s="19">
        <v>0</v>
      </c>
      <c r="J67" s="25">
        <v>3</v>
      </c>
      <c r="K67" s="20"/>
      <c r="L67" s="7"/>
    </row>
    <row r="68" spans="1:12" s="2" customFormat="1" ht="18.75" customHeight="1">
      <c r="A68" s="18">
        <v>45193</v>
      </c>
      <c r="B68" s="19" t="s">
        <v>169</v>
      </c>
      <c r="C68" s="18" t="s">
        <v>162</v>
      </c>
      <c r="D68" s="19" t="s">
        <v>203</v>
      </c>
      <c r="E68" s="139" t="str">
        <f>B122</f>
        <v>UMUR SPOR</v>
      </c>
      <c r="F68" s="140"/>
      <c r="G68" s="139" t="str">
        <f>B116</f>
        <v>BURSA HACİVAT SPOR</v>
      </c>
      <c r="H68" s="140"/>
      <c r="I68" s="19">
        <v>3</v>
      </c>
      <c r="J68" s="25">
        <v>4</v>
      </c>
      <c r="K68" s="20"/>
      <c r="L68" s="7"/>
    </row>
    <row r="69" spans="1:12" s="2" customFormat="1" ht="18.75" customHeight="1">
      <c r="A69" s="147" t="s">
        <v>23</v>
      </c>
      <c r="B69" s="147"/>
      <c r="C69" s="147"/>
      <c r="D69" s="147"/>
      <c r="E69" s="147"/>
      <c r="F69" s="147"/>
      <c r="G69" s="147"/>
      <c r="H69" s="147"/>
      <c r="I69" s="147"/>
      <c r="J69" s="147"/>
      <c r="K69" s="20"/>
      <c r="L69" s="7"/>
    </row>
    <row r="70" spans="1:12" s="2" customFormat="1" ht="18.75" customHeight="1">
      <c r="A70" s="145" t="s">
        <v>31</v>
      </c>
      <c r="B70" s="145"/>
      <c r="C70" s="145"/>
      <c r="D70" s="145"/>
      <c r="E70" s="145"/>
      <c r="F70" s="145"/>
      <c r="G70" s="145"/>
      <c r="H70" s="145"/>
      <c r="I70" s="145"/>
      <c r="J70" s="162"/>
      <c r="K70" s="20"/>
      <c r="L70" s="7"/>
    </row>
    <row r="71" spans="1:12" s="6" customFormat="1" ht="12.75">
      <c r="A71" s="15" t="s">
        <v>14</v>
      </c>
      <c r="B71" s="15" t="s">
        <v>15</v>
      </c>
      <c r="C71" s="15" t="s">
        <v>16</v>
      </c>
      <c r="D71" s="15" t="s">
        <v>17</v>
      </c>
      <c r="E71" s="146" t="s">
        <v>18</v>
      </c>
      <c r="F71" s="146"/>
      <c r="G71" s="146" t="s">
        <v>19</v>
      </c>
      <c r="H71" s="146"/>
      <c r="I71" s="146" t="s">
        <v>20</v>
      </c>
      <c r="J71" s="163"/>
      <c r="K71" s="20"/>
      <c r="L71" s="7"/>
    </row>
    <row r="72" spans="1:12" s="2" customFormat="1" ht="18.75" customHeight="1">
      <c r="A72" s="18">
        <v>45200</v>
      </c>
      <c r="B72" s="19" t="s">
        <v>185</v>
      </c>
      <c r="C72" s="18" t="s">
        <v>162</v>
      </c>
      <c r="D72" s="19" t="s">
        <v>203</v>
      </c>
      <c r="E72" s="144" t="str">
        <f>B116</f>
        <v>BURSA HACİVAT SPOR</v>
      </c>
      <c r="F72" s="144"/>
      <c r="G72" s="144" t="str">
        <f>B117</f>
        <v>GEMLİK ZEYTİNSPOR</v>
      </c>
      <c r="H72" s="144"/>
      <c r="I72" s="19">
        <v>3</v>
      </c>
      <c r="J72" s="25">
        <v>4</v>
      </c>
      <c r="K72" s="20"/>
      <c r="L72" s="7"/>
    </row>
    <row r="73" spans="1:12" s="2" customFormat="1" ht="18.75" customHeight="1">
      <c r="A73" s="18">
        <v>45200</v>
      </c>
      <c r="B73" s="19" t="s">
        <v>185</v>
      </c>
      <c r="C73" s="18" t="s">
        <v>162</v>
      </c>
      <c r="D73" s="19" t="s">
        <v>173</v>
      </c>
      <c r="E73" s="144" t="str">
        <f>B115</f>
        <v>HACİVAT GENÇLER BİR.</v>
      </c>
      <c r="F73" s="144"/>
      <c r="G73" s="144" t="str">
        <f>B118</f>
        <v>ERİKLİ GÜCÜ SPOR</v>
      </c>
      <c r="H73" s="144"/>
      <c r="I73" s="19">
        <v>1</v>
      </c>
      <c r="J73" s="25">
        <v>7</v>
      </c>
      <c r="K73" s="20"/>
      <c r="L73" s="7"/>
    </row>
    <row r="74" spans="1:12" s="2" customFormat="1" ht="18.75" customHeight="1">
      <c r="A74" s="18">
        <v>45200</v>
      </c>
      <c r="B74" s="19" t="s">
        <v>168</v>
      </c>
      <c r="C74" s="18" t="s">
        <v>162</v>
      </c>
      <c r="D74" s="19" t="s">
        <v>164</v>
      </c>
      <c r="E74" s="144" t="str">
        <f>B121</f>
        <v>GÜRSU YENİDOĞAN</v>
      </c>
      <c r="F74" s="144"/>
      <c r="G74" s="144" t="str">
        <f>B119</f>
        <v>MİMAR SİNAN GENÇLİK </v>
      </c>
      <c r="H74" s="144"/>
      <c r="I74" s="19">
        <v>4</v>
      </c>
      <c r="J74" s="25">
        <v>1</v>
      </c>
      <c r="K74" s="20"/>
      <c r="L74" s="7"/>
    </row>
    <row r="75" spans="1:12" s="2" customFormat="1" ht="18.75" customHeight="1">
      <c r="A75" s="18">
        <v>45200</v>
      </c>
      <c r="B75" s="19" t="s">
        <v>169</v>
      </c>
      <c r="C75" s="18" t="s">
        <v>162</v>
      </c>
      <c r="D75" s="19" t="s">
        <v>164</v>
      </c>
      <c r="E75" s="139" t="str">
        <f>B122</f>
        <v>UMUR SPOR</v>
      </c>
      <c r="F75" s="140"/>
      <c r="G75" s="139" t="str">
        <f>B120</f>
        <v>OVAAKÇASPOR</v>
      </c>
      <c r="H75" s="140"/>
      <c r="I75" s="19">
        <v>4</v>
      </c>
      <c r="J75" s="25">
        <v>4</v>
      </c>
      <c r="K75" s="20"/>
      <c r="L75" s="7"/>
    </row>
    <row r="76" spans="1:12" s="2" customFormat="1" ht="18.75" customHeight="1">
      <c r="A76" s="145" t="s">
        <v>32</v>
      </c>
      <c r="B76" s="145"/>
      <c r="C76" s="145"/>
      <c r="D76" s="145"/>
      <c r="E76" s="145"/>
      <c r="F76" s="145"/>
      <c r="G76" s="145"/>
      <c r="H76" s="145"/>
      <c r="I76" s="145"/>
      <c r="J76" s="162"/>
      <c r="K76" s="20"/>
      <c r="L76" s="7"/>
    </row>
    <row r="77" spans="1:12" s="6" customFormat="1" ht="12.75">
      <c r="A77" s="40" t="s">
        <v>14</v>
      </c>
      <c r="B77" s="40" t="s">
        <v>15</v>
      </c>
      <c r="C77" s="40" t="s">
        <v>16</v>
      </c>
      <c r="D77" s="40" t="s">
        <v>17</v>
      </c>
      <c r="E77" s="164" t="s">
        <v>18</v>
      </c>
      <c r="F77" s="164"/>
      <c r="G77" s="164" t="s">
        <v>19</v>
      </c>
      <c r="H77" s="164"/>
      <c r="I77" s="164" t="s">
        <v>20</v>
      </c>
      <c r="J77" s="165"/>
      <c r="K77" s="20"/>
      <c r="L77" s="7"/>
    </row>
    <row r="78" spans="1:12" s="2" customFormat="1" ht="18.75" customHeight="1">
      <c r="A78" s="18">
        <v>45204</v>
      </c>
      <c r="B78" s="19" t="s">
        <v>156</v>
      </c>
      <c r="C78" s="18" t="s">
        <v>178</v>
      </c>
      <c r="D78" s="19" t="s">
        <v>173</v>
      </c>
      <c r="E78" s="144" t="str">
        <f>B119</f>
        <v>MİMAR SİNAN GENÇLİK </v>
      </c>
      <c r="F78" s="144"/>
      <c r="G78" s="144" t="str">
        <f>B115</f>
        <v>HACİVAT GENÇLER BİR.</v>
      </c>
      <c r="H78" s="144"/>
      <c r="I78" s="19">
        <v>5</v>
      </c>
      <c r="J78" s="25">
        <v>1</v>
      </c>
      <c r="K78" s="20"/>
      <c r="L78" s="7"/>
    </row>
    <row r="79" spans="1:12" s="2" customFormat="1" ht="18.75" customHeight="1">
      <c r="A79" s="18">
        <v>45204</v>
      </c>
      <c r="B79" s="19" t="s">
        <v>156</v>
      </c>
      <c r="C79" s="18" t="s">
        <v>178</v>
      </c>
      <c r="D79" s="124" t="s">
        <v>205</v>
      </c>
      <c r="E79" s="144" t="str">
        <f>B118</f>
        <v>ERİKLİ GÜCÜ SPOR</v>
      </c>
      <c r="F79" s="144"/>
      <c r="G79" s="144" t="str">
        <f>B116</f>
        <v>BURSA HACİVAT SPOR</v>
      </c>
      <c r="H79" s="144"/>
      <c r="I79" s="19">
        <v>3</v>
      </c>
      <c r="J79" s="25">
        <v>0</v>
      </c>
      <c r="K79" s="20"/>
      <c r="L79" s="7"/>
    </row>
    <row r="80" spans="1:12" s="2" customFormat="1" ht="18.75" customHeight="1">
      <c r="A80" s="18">
        <v>45204</v>
      </c>
      <c r="B80" s="19" t="s">
        <v>167</v>
      </c>
      <c r="C80" s="18" t="s">
        <v>178</v>
      </c>
      <c r="D80" s="124" t="s">
        <v>164</v>
      </c>
      <c r="E80" s="144" t="str">
        <f>B120</f>
        <v>OVAAKÇASPOR</v>
      </c>
      <c r="F80" s="144"/>
      <c r="G80" s="144" t="str">
        <f>B121</f>
        <v>GÜRSU YENİDOĞAN</v>
      </c>
      <c r="H80" s="144"/>
      <c r="I80" s="19">
        <v>3</v>
      </c>
      <c r="J80" s="25">
        <v>1</v>
      </c>
      <c r="K80" s="20"/>
      <c r="L80" s="7"/>
    </row>
    <row r="81" spans="1:12" s="2" customFormat="1" ht="18.75" customHeight="1">
      <c r="A81" s="18">
        <v>45204</v>
      </c>
      <c r="B81" s="19" t="s">
        <v>161</v>
      </c>
      <c r="C81" s="18" t="s">
        <v>178</v>
      </c>
      <c r="D81" s="124" t="s">
        <v>203</v>
      </c>
      <c r="E81" s="139" t="str">
        <f>B117</f>
        <v>GEMLİK ZEYTİNSPOR</v>
      </c>
      <c r="F81" s="140"/>
      <c r="G81" s="139" t="str">
        <f>B122</f>
        <v>UMUR SPOR</v>
      </c>
      <c r="H81" s="140"/>
      <c r="I81" s="19">
        <v>1</v>
      </c>
      <c r="J81" s="25">
        <v>3</v>
      </c>
      <c r="K81" s="20"/>
      <c r="L81" s="7"/>
    </row>
    <row r="82" spans="1:12" s="2" customFormat="1" ht="18.75" customHeight="1">
      <c r="A82" s="145" t="s">
        <v>33</v>
      </c>
      <c r="B82" s="145"/>
      <c r="C82" s="145"/>
      <c r="D82" s="145"/>
      <c r="E82" s="145"/>
      <c r="F82" s="145"/>
      <c r="G82" s="145"/>
      <c r="H82" s="145"/>
      <c r="I82" s="145"/>
      <c r="J82" s="162"/>
      <c r="K82" s="20"/>
      <c r="L82" s="7"/>
    </row>
    <row r="83" spans="1:12" s="6" customFormat="1" ht="12.75">
      <c r="A83" s="15" t="s">
        <v>14</v>
      </c>
      <c r="B83" s="15" t="s">
        <v>15</v>
      </c>
      <c r="C83" s="15" t="s">
        <v>16</v>
      </c>
      <c r="D83" s="15" t="s">
        <v>17</v>
      </c>
      <c r="E83" s="146" t="s">
        <v>18</v>
      </c>
      <c r="F83" s="146"/>
      <c r="G83" s="146" t="s">
        <v>19</v>
      </c>
      <c r="H83" s="146"/>
      <c r="I83" s="146" t="s">
        <v>20</v>
      </c>
      <c r="J83" s="163"/>
      <c r="K83" s="20"/>
      <c r="L83" s="7"/>
    </row>
    <row r="84" spans="1:12" s="2" customFormat="1" ht="18.75" customHeight="1">
      <c r="A84" s="18">
        <v>45206</v>
      </c>
      <c r="B84" s="19" t="s">
        <v>161</v>
      </c>
      <c r="C84" s="18" t="s">
        <v>136</v>
      </c>
      <c r="D84" s="19" t="s">
        <v>203</v>
      </c>
      <c r="E84" s="144" t="str">
        <f>B117</f>
        <v>GEMLİK ZEYTİNSPOR</v>
      </c>
      <c r="F84" s="144"/>
      <c r="G84" s="144" t="str">
        <f>B118</f>
        <v>ERİKLİ GÜCÜ SPOR</v>
      </c>
      <c r="H84" s="144"/>
      <c r="I84" s="19">
        <v>3</v>
      </c>
      <c r="J84" s="25">
        <v>0</v>
      </c>
      <c r="K84" s="20"/>
      <c r="L84" s="7"/>
    </row>
    <row r="85" spans="1:12" s="2" customFormat="1" ht="18.75" customHeight="1">
      <c r="A85" s="18">
        <v>45206</v>
      </c>
      <c r="B85" s="19" t="s">
        <v>185</v>
      </c>
      <c r="C85" s="18" t="s">
        <v>136</v>
      </c>
      <c r="D85" s="19" t="s">
        <v>173</v>
      </c>
      <c r="E85" s="144" t="str">
        <f>B116</f>
        <v>BURSA HACİVAT SPOR</v>
      </c>
      <c r="F85" s="144"/>
      <c r="G85" s="144" t="str">
        <f>B119</f>
        <v>MİMAR SİNAN GENÇLİK </v>
      </c>
      <c r="H85" s="144"/>
      <c r="I85" s="19">
        <v>2</v>
      </c>
      <c r="J85" s="25">
        <v>1</v>
      </c>
      <c r="K85" s="20"/>
      <c r="L85" s="7"/>
    </row>
    <row r="86" spans="1:12" s="2" customFormat="1" ht="18.75" customHeight="1">
      <c r="A86" s="18">
        <v>45206</v>
      </c>
      <c r="B86" s="19" t="s">
        <v>185</v>
      </c>
      <c r="C86" s="18" t="s">
        <v>136</v>
      </c>
      <c r="D86" s="19" t="s">
        <v>203</v>
      </c>
      <c r="E86" s="144" t="str">
        <f>B115</f>
        <v>HACİVAT GENÇLER BİR.</v>
      </c>
      <c r="F86" s="144"/>
      <c r="G86" s="144" t="str">
        <f>B120</f>
        <v>OVAAKÇASPOR</v>
      </c>
      <c r="H86" s="144"/>
      <c r="I86" s="19">
        <v>1</v>
      </c>
      <c r="J86" s="25">
        <v>2</v>
      </c>
      <c r="K86" s="20"/>
      <c r="L86" s="7"/>
    </row>
    <row r="87" spans="1:12" s="2" customFormat="1" ht="18.75" customHeight="1">
      <c r="A87" s="18">
        <v>45206</v>
      </c>
      <c r="B87" s="19" t="s">
        <v>169</v>
      </c>
      <c r="C87" s="18" t="s">
        <v>136</v>
      </c>
      <c r="D87" s="19" t="s">
        <v>198</v>
      </c>
      <c r="E87" s="139" t="str">
        <f>B122</f>
        <v>UMUR SPOR</v>
      </c>
      <c r="F87" s="140"/>
      <c r="G87" s="139" t="str">
        <f>B121</f>
        <v>GÜRSU YENİDOĞAN</v>
      </c>
      <c r="H87" s="140"/>
      <c r="I87" s="19">
        <v>1</v>
      </c>
      <c r="J87" s="25">
        <v>3</v>
      </c>
      <c r="K87" s="20"/>
      <c r="L87" s="7"/>
    </row>
    <row r="88" spans="1:12" s="2" customFormat="1" ht="18.75" customHeight="1">
      <c r="A88" s="145" t="s">
        <v>34</v>
      </c>
      <c r="B88" s="145"/>
      <c r="C88" s="145"/>
      <c r="D88" s="145"/>
      <c r="E88" s="145"/>
      <c r="F88" s="145"/>
      <c r="G88" s="145"/>
      <c r="H88" s="145"/>
      <c r="I88" s="145"/>
      <c r="J88" s="162"/>
      <c r="K88" s="20"/>
      <c r="L88" s="7"/>
    </row>
    <row r="89" spans="1:12" s="6" customFormat="1" ht="12.75">
      <c r="A89" s="15" t="s">
        <v>14</v>
      </c>
      <c r="B89" s="15" t="s">
        <v>15</v>
      </c>
      <c r="C89" s="15" t="s">
        <v>16</v>
      </c>
      <c r="D89" s="15" t="s">
        <v>17</v>
      </c>
      <c r="E89" s="146" t="s">
        <v>18</v>
      </c>
      <c r="F89" s="146"/>
      <c r="G89" s="146" t="s">
        <v>19</v>
      </c>
      <c r="H89" s="146"/>
      <c r="I89" s="146" t="s">
        <v>20</v>
      </c>
      <c r="J89" s="163"/>
      <c r="K89" s="20"/>
      <c r="L89" s="7"/>
    </row>
    <row r="90" spans="1:12" s="2" customFormat="1" ht="18.75" customHeight="1">
      <c r="A90" s="18">
        <v>45208</v>
      </c>
      <c r="B90" s="19" t="s">
        <v>153</v>
      </c>
      <c r="C90" s="18" t="s">
        <v>142</v>
      </c>
      <c r="D90" s="19" t="s">
        <v>203</v>
      </c>
      <c r="E90" s="144" t="str">
        <f>B121</f>
        <v>GÜRSU YENİDOĞAN</v>
      </c>
      <c r="F90" s="144"/>
      <c r="G90" s="144" t="str">
        <f>B115</f>
        <v>HACİVAT GENÇLER BİR.</v>
      </c>
      <c r="H90" s="144"/>
      <c r="I90" s="19">
        <v>4</v>
      </c>
      <c r="J90" s="25">
        <v>0</v>
      </c>
      <c r="K90" s="20"/>
      <c r="L90" s="7"/>
    </row>
    <row r="91" spans="1:12" s="2" customFormat="1" ht="18.75" customHeight="1">
      <c r="A91" s="18">
        <v>45208</v>
      </c>
      <c r="B91" s="19" t="s">
        <v>167</v>
      </c>
      <c r="C91" s="19" t="s">
        <v>142</v>
      </c>
      <c r="D91" s="19" t="s">
        <v>204</v>
      </c>
      <c r="E91" s="144" t="str">
        <f>B120</f>
        <v>OVAAKÇASPOR</v>
      </c>
      <c r="F91" s="144"/>
      <c r="G91" s="144" t="str">
        <f>B116</f>
        <v>BURSA HACİVAT SPOR</v>
      </c>
      <c r="H91" s="144"/>
      <c r="I91" s="19">
        <v>4</v>
      </c>
      <c r="J91" s="25">
        <v>0</v>
      </c>
      <c r="K91" s="20"/>
      <c r="L91" s="7"/>
    </row>
    <row r="92" spans="1:12" s="2" customFormat="1" ht="18.75" customHeight="1">
      <c r="A92" s="18">
        <v>45209</v>
      </c>
      <c r="B92" s="19" t="s">
        <v>156</v>
      </c>
      <c r="C92" s="19" t="s">
        <v>160</v>
      </c>
      <c r="D92" s="19" t="s">
        <v>173</v>
      </c>
      <c r="E92" s="144" t="str">
        <f>B119</f>
        <v>MİMAR SİNAN GENÇLİK </v>
      </c>
      <c r="F92" s="144"/>
      <c r="G92" s="144" t="str">
        <f>B117</f>
        <v>GEMLİK ZEYTİNSPOR</v>
      </c>
      <c r="H92" s="144"/>
      <c r="I92" s="19">
        <v>3</v>
      </c>
      <c r="J92" s="25">
        <v>0</v>
      </c>
      <c r="K92" s="20"/>
      <c r="L92" s="7"/>
    </row>
    <row r="93" spans="1:12" s="2" customFormat="1" ht="18.75" customHeight="1">
      <c r="A93" s="18">
        <v>45209</v>
      </c>
      <c r="B93" s="19" t="s">
        <v>156</v>
      </c>
      <c r="C93" s="19" t="s">
        <v>160</v>
      </c>
      <c r="D93" s="19" t="s">
        <v>203</v>
      </c>
      <c r="E93" s="139" t="str">
        <f>B118</f>
        <v>ERİKLİ GÜCÜ SPOR</v>
      </c>
      <c r="F93" s="140"/>
      <c r="G93" s="139" t="str">
        <f>B122</f>
        <v>UMUR SPOR</v>
      </c>
      <c r="H93" s="140"/>
      <c r="I93" s="19">
        <v>1</v>
      </c>
      <c r="J93" s="25">
        <v>1</v>
      </c>
      <c r="K93" s="20"/>
      <c r="L93" s="7"/>
    </row>
    <row r="94" spans="1:12" s="2" customFormat="1" ht="18.75" customHeight="1">
      <c r="A94" s="145" t="s">
        <v>35</v>
      </c>
      <c r="B94" s="145"/>
      <c r="C94" s="145"/>
      <c r="D94" s="145"/>
      <c r="E94" s="145"/>
      <c r="F94" s="145"/>
      <c r="G94" s="145"/>
      <c r="H94" s="145"/>
      <c r="I94" s="145"/>
      <c r="J94" s="162"/>
      <c r="K94" s="20"/>
      <c r="L94" s="7"/>
    </row>
    <row r="95" spans="1:12" s="6" customFormat="1" ht="12.75">
      <c r="A95" s="15" t="s">
        <v>14</v>
      </c>
      <c r="B95" s="15" t="s">
        <v>15</v>
      </c>
      <c r="C95" s="15" t="s">
        <v>16</v>
      </c>
      <c r="D95" s="15" t="s">
        <v>17</v>
      </c>
      <c r="E95" s="146" t="s">
        <v>18</v>
      </c>
      <c r="F95" s="146"/>
      <c r="G95" s="146" t="s">
        <v>19</v>
      </c>
      <c r="H95" s="146"/>
      <c r="I95" s="146" t="s">
        <v>20</v>
      </c>
      <c r="J95" s="163"/>
      <c r="K95" s="20"/>
      <c r="L95" s="7"/>
    </row>
    <row r="96" spans="1:12" s="2" customFormat="1" ht="18.75" customHeight="1">
      <c r="A96" s="18">
        <v>45218</v>
      </c>
      <c r="B96" s="19" t="s">
        <v>156</v>
      </c>
      <c r="C96" s="18" t="s">
        <v>178</v>
      </c>
      <c r="D96" s="19" t="s">
        <v>148</v>
      </c>
      <c r="E96" s="144" t="str">
        <f>B118</f>
        <v>ERİKLİ GÜCÜ SPOR</v>
      </c>
      <c r="F96" s="144"/>
      <c r="G96" s="144" t="str">
        <f>B119</f>
        <v>MİMAR SİNAN GENÇLİK </v>
      </c>
      <c r="H96" s="144"/>
      <c r="I96" s="19">
        <v>1</v>
      </c>
      <c r="J96" s="25">
        <v>2</v>
      </c>
      <c r="K96" s="20"/>
      <c r="L96" s="7"/>
    </row>
    <row r="97" spans="1:12" s="2" customFormat="1" ht="18.75" customHeight="1">
      <c r="A97" s="18">
        <v>45218</v>
      </c>
      <c r="B97" s="19" t="s">
        <v>161</v>
      </c>
      <c r="C97" s="18" t="s">
        <v>178</v>
      </c>
      <c r="D97" s="19" t="s">
        <v>148</v>
      </c>
      <c r="E97" s="144" t="str">
        <f>B117</f>
        <v>GEMLİK ZEYTİNSPOR</v>
      </c>
      <c r="F97" s="144"/>
      <c r="G97" s="144" t="str">
        <f>B120</f>
        <v>OVAAKÇASPOR</v>
      </c>
      <c r="H97" s="144"/>
      <c r="I97" s="19">
        <v>3</v>
      </c>
      <c r="J97" s="25">
        <v>0</v>
      </c>
      <c r="K97" s="20"/>
      <c r="L97" s="7"/>
    </row>
    <row r="98" spans="1:12" s="2" customFormat="1" ht="18.75" customHeight="1">
      <c r="A98" s="18">
        <v>45218</v>
      </c>
      <c r="B98" s="19" t="s">
        <v>185</v>
      </c>
      <c r="C98" s="18" t="s">
        <v>178</v>
      </c>
      <c r="D98" s="19" t="s">
        <v>148</v>
      </c>
      <c r="E98" s="144" t="str">
        <f>B116</f>
        <v>BURSA HACİVAT SPOR</v>
      </c>
      <c r="F98" s="144"/>
      <c r="G98" s="144" t="str">
        <f>B121</f>
        <v>GÜRSU YENİDOĞAN</v>
      </c>
      <c r="H98" s="144"/>
      <c r="I98" s="19">
        <v>2</v>
      </c>
      <c r="J98" s="25">
        <v>3</v>
      </c>
      <c r="K98" s="20"/>
      <c r="L98" s="7"/>
    </row>
    <row r="99" spans="1:12" s="2" customFormat="1" ht="18.75" customHeight="1">
      <c r="A99" s="18">
        <v>45218</v>
      </c>
      <c r="B99" s="19" t="s">
        <v>185</v>
      </c>
      <c r="C99" s="18" t="s">
        <v>178</v>
      </c>
      <c r="D99" s="19" t="s">
        <v>177</v>
      </c>
      <c r="E99" s="139" t="str">
        <f>B115</f>
        <v>HACİVAT GENÇLER BİR.</v>
      </c>
      <c r="F99" s="140"/>
      <c r="G99" s="139" t="str">
        <f>B122</f>
        <v>UMUR SPOR</v>
      </c>
      <c r="H99" s="140"/>
      <c r="I99" s="19">
        <v>0</v>
      </c>
      <c r="J99" s="25">
        <v>3</v>
      </c>
      <c r="K99" s="20"/>
      <c r="L99" s="7"/>
    </row>
    <row r="100" spans="1:12" s="2" customFormat="1" ht="18.75" customHeight="1">
      <c r="A100" s="145" t="s">
        <v>36</v>
      </c>
      <c r="B100" s="145"/>
      <c r="C100" s="145"/>
      <c r="D100" s="145"/>
      <c r="E100" s="145"/>
      <c r="F100" s="145"/>
      <c r="G100" s="145"/>
      <c r="H100" s="145"/>
      <c r="I100" s="145"/>
      <c r="J100" s="162"/>
      <c r="K100" s="20"/>
      <c r="L100" s="7"/>
    </row>
    <row r="101" spans="1:12" s="6" customFormat="1" ht="12.75">
      <c r="A101" s="15" t="s">
        <v>14</v>
      </c>
      <c r="B101" s="15" t="s">
        <v>15</v>
      </c>
      <c r="C101" s="15" t="s">
        <v>16</v>
      </c>
      <c r="D101" s="15" t="s">
        <v>17</v>
      </c>
      <c r="E101" s="146" t="s">
        <v>18</v>
      </c>
      <c r="F101" s="146"/>
      <c r="G101" s="146" t="s">
        <v>19</v>
      </c>
      <c r="H101" s="146"/>
      <c r="I101" s="146" t="s">
        <v>20</v>
      </c>
      <c r="J101" s="163"/>
      <c r="K101" s="20"/>
      <c r="L101" s="7"/>
    </row>
    <row r="102" spans="1:12" s="2" customFormat="1" ht="18.75" customHeight="1">
      <c r="A102" s="18">
        <v>45223</v>
      </c>
      <c r="B102" s="19" t="s">
        <v>185</v>
      </c>
      <c r="C102" s="18" t="s">
        <v>160</v>
      </c>
      <c r="D102" s="19" t="s">
        <v>148</v>
      </c>
      <c r="E102" s="144" t="str">
        <f>B115</f>
        <v>HACİVAT GENÇLER BİR.</v>
      </c>
      <c r="F102" s="144"/>
      <c r="G102" s="144" t="str">
        <f>B116</f>
        <v>BURSA HACİVAT SPOR</v>
      </c>
      <c r="H102" s="144"/>
      <c r="I102" s="19">
        <v>3</v>
      </c>
      <c r="J102" s="25">
        <v>3</v>
      </c>
      <c r="K102" s="20"/>
      <c r="L102" s="7"/>
    </row>
    <row r="103" spans="1:12" s="2" customFormat="1" ht="18.75" customHeight="1">
      <c r="A103" s="18">
        <v>45223</v>
      </c>
      <c r="B103" s="19" t="s">
        <v>147</v>
      </c>
      <c r="C103" s="18" t="s">
        <v>160</v>
      </c>
      <c r="D103" s="19" t="s">
        <v>148</v>
      </c>
      <c r="E103" s="144" t="str">
        <f>B121</f>
        <v>GÜRSU YENİDOĞAN</v>
      </c>
      <c r="F103" s="144"/>
      <c r="G103" s="144" t="str">
        <f>B117</f>
        <v>GEMLİK ZEYTİNSPOR</v>
      </c>
      <c r="H103" s="144"/>
      <c r="I103" s="19">
        <v>2</v>
      </c>
      <c r="J103" s="25">
        <v>2</v>
      </c>
      <c r="K103" s="20"/>
      <c r="L103" s="7"/>
    </row>
    <row r="104" spans="1:12" s="2" customFormat="1" ht="18.75" customHeight="1">
      <c r="A104" s="18">
        <v>45223</v>
      </c>
      <c r="B104" s="19" t="s">
        <v>167</v>
      </c>
      <c r="C104" s="18" t="s">
        <v>160</v>
      </c>
      <c r="D104" s="19" t="s">
        <v>148</v>
      </c>
      <c r="E104" s="144" t="str">
        <f>B120</f>
        <v>OVAAKÇASPOR</v>
      </c>
      <c r="F104" s="144"/>
      <c r="G104" s="144" t="str">
        <f>B118</f>
        <v>ERİKLİ GÜCÜ SPOR</v>
      </c>
      <c r="H104" s="144"/>
      <c r="I104" s="19">
        <v>7</v>
      </c>
      <c r="J104" s="25">
        <v>3</v>
      </c>
      <c r="K104" s="20"/>
      <c r="L104" s="7"/>
    </row>
    <row r="105" spans="1:12" s="2" customFormat="1" ht="18.75" customHeight="1">
      <c r="A105" s="18">
        <v>45223</v>
      </c>
      <c r="B105" s="19" t="s">
        <v>169</v>
      </c>
      <c r="C105" s="18" t="s">
        <v>160</v>
      </c>
      <c r="D105" s="19" t="s">
        <v>148</v>
      </c>
      <c r="E105" s="139" t="str">
        <f>B122</f>
        <v>UMUR SPOR</v>
      </c>
      <c r="F105" s="140"/>
      <c r="G105" s="139" t="str">
        <f>B119</f>
        <v>MİMAR SİNAN GENÇLİK </v>
      </c>
      <c r="H105" s="140"/>
      <c r="I105" s="19">
        <v>4</v>
      </c>
      <c r="J105" s="25">
        <v>4</v>
      </c>
      <c r="K105" s="20"/>
      <c r="L105" s="7"/>
    </row>
    <row r="106" spans="1:12" s="2" customFormat="1" ht="18.75" customHeight="1">
      <c r="A106" s="145" t="s">
        <v>37</v>
      </c>
      <c r="B106" s="145"/>
      <c r="C106" s="145"/>
      <c r="D106" s="145"/>
      <c r="E106" s="145"/>
      <c r="F106" s="145"/>
      <c r="G106" s="145"/>
      <c r="H106" s="145"/>
      <c r="I106" s="145"/>
      <c r="J106" s="162"/>
      <c r="K106" s="20"/>
      <c r="L106" s="7"/>
    </row>
    <row r="107" spans="1:12" s="6" customFormat="1" ht="12.75">
      <c r="A107" s="15" t="s">
        <v>14</v>
      </c>
      <c r="B107" s="15" t="s">
        <v>15</v>
      </c>
      <c r="C107" s="15" t="s">
        <v>16</v>
      </c>
      <c r="D107" s="15" t="s">
        <v>17</v>
      </c>
      <c r="E107" s="146" t="s">
        <v>18</v>
      </c>
      <c r="F107" s="146"/>
      <c r="G107" s="146" t="s">
        <v>19</v>
      </c>
      <c r="H107" s="146"/>
      <c r="I107" s="146" t="s">
        <v>20</v>
      </c>
      <c r="J107" s="163"/>
      <c r="K107" s="20"/>
      <c r="L107" s="7"/>
    </row>
    <row r="108" spans="1:12" s="2" customFormat="1" ht="18.75" customHeight="1">
      <c r="A108" s="18">
        <v>45231</v>
      </c>
      <c r="B108" s="19" t="s">
        <v>161</v>
      </c>
      <c r="C108" s="18" t="s">
        <v>199</v>
      </c>
      <c r="D108" s="19" t="s">
        <v>139</v>
      </c>
      <c r="E108" s="144" t="str">
        <f>B117</f>
        <v>GEMLİK ZEYTİNSPOR</v>
      </c>
      <c r="F108" s="144"/>
      <c r="G108" s="144" t="str">
        <f>B115</f>
        <v>HACİVAT GENÇLER BİR.</v>
      </c>
      <c r="H108" s="144"/>
      <c r="I108" s="19">
        <v>6</v>
      </c>
      <c r="J108" s="25">
        <v>1</v>
      </c>
      <c r="K108" s="20"/>
      <c r="L108" s="7"/>
    </row>
    <row r="109" spans="1:12" s="2" customFormat="1" ht="18.75" customHeight="1">
      <c r="A109" s="18">
        <v>45231</v>
      </c>
      <c r="B109" s="19" t="s">
        <v>156</v>
      </c>
      <c r="C109" s="18" t="s">
        <v>199</v>
      </c>
      <c r="D109" s="19" t="s">
        <v>139</v>
      </c>
      <c r="E109" s="144" t="str">
        <f>B119</f>
        <v>MİMAR SİNAN GENÇLİK </v>
      </c>
      <c r="F109" s="144"/>
      <c r="G109" s="144" t="str">
        <f>B120</f>
        <v>OVAAKÇASPOR</v>
      </c>
      <c r="H109" s="144"/>
      <c r="I109" s="19">
        <v>1</v>
      </c>
      <c r="J109" s="25">
        <v>1</v>
      </c>
      <c r="K109" s="20"/>
      <c r="L109" s="7"/>
    </row>
    <row r="110" spans="1:12" s="2" customFormat="1" ht="18.75" customHeight="1">
      <c r="A110" s="18">
        <v>45231</v>
      </c>
      <c r="B110" s="19" t="s">
        <v>156</v>
      </c>
      <c r="C110" s="18" t="s">
        <v>199</v>
      </c>
      <c r="D110" s="19" t="s">
        <v>164</v>
      </c>
      <c r="E110" s="144" t="str">
        <f>B118</f>
        <v>ERİKLİ GÜCÜ SPOR</v>
      </c>
      <c r="F110" s="144"/>
      <c r="G110" s="144" t="str">
        <f>B121</f>
        <v>GÜRSU YENİDOĞAN</v>
      </c>
      <c r="H110" s="144"/>
      <c r="I110" s="19">
        <v>0</v>
      </c>
      <c r="J110" s="25">
        <v>4</v>
      </c>
      <c r="K110" s="20"/>
      <c r="L110" s="7"/>
    </row>
    <row r="111" spans="1:12" s="2" customFormat="1" ht="18.75" customHeight="1">
      <c r="A111" s="18">
        <v>45231</v>
      </c>
      <c r="B111" s="19" t="s">
        <v>185</v>
      </c>
      <c r="C111" s="18" t="s">
        <v>199</v>
      </c>
      <c r="D111" s="19" t="s">
        <v>139</v>
      </c>
      <c r="E111" s="139" t="str">
        <f>B116</f>
        <v>BURSA HACİVAT SPOR</v>
      </c>
      <c r="F111" s="140"/>
      <c r="G111" s="139" t="str">
        <f>B122</f>
        <v>UMUR SPOR</v>
      </c>
      <c r="H111" s="140"/>
      <c r="I111" s="19">
        <v>3</v>
      </c>
      <c r="J111" s="25">
        <v>0</v>
      </c>
      <c r="K111" s="20"/>
      <c r="L111" s="7"/>
    </row>
    <row r="112" spans="1:12" s="2" customFormat="1" ht="18.75" customHeight="1">
      <c r="A112" s="31"/>
      <c r="B112" s="32"/>
      <c r="C112" s="32"/>
      <c r="D112" s="32"/>
      <c r="E112" s="33"/>
      <c r="F112" s="33"/>
      <c r="G112" s="33"/>
      <c r="H112" s="33"/>
      <c r="I112" s="32"/>
      <c r="J112" s="32"/>
      <c r="K112" s="7"/>
      <c r="L112" s="7"/>
    </row>
    <row r="113" spans="1:13" ht="16.5" customHeight="1">
      <c r="A113" s="141" t="s">
        <v>0</v>
      </c>
      <c r="B113" s="161"/>
      <c r="C113" s="161"/>
      <c r="D113" s="161"/>
      <c r="E113" s="161"/>
      <c r="F113" s="161"/>
      <c r="G113" s="161"/>
      <c r="H113" s="161"/>
      <c r="I113" s="161"/>
      <c r="J113" s="161"/>
      <c r="K113" s="143" t="s">
        <v>26</v>
      </c>
      <c r="L113" s="143"/>
      <c r="M113" s="121"/>
    </row>
    <row r="114" spans="1:12" ht="15.75">
      <c r="A114" s="55" t="s">
        <v>1</v>
      </c>
      <c r="B114" s="56" t="s">
        <v>2</v>
      </c>
      <c r="C114" s="57" t="s">
        <v>3</v>
      </c>
      <c r="D114" s="57" t="s">
        <v>4</v>
      </c>
      <c r="E114" s="57" t="s">
        <v>5</v>
      </c>
      <c r="F114" s="57" t="s">
        <v>6</v>
      </c>
      <c r="G114" s="57" t="s">
        <v>7</v>
      </c>
      <c r="H114" s="57" t="s">
        <v>8</v>
      </c>
      <c r="I114" s="57" t="s">
        <v>9</v>
      </c>
      <c r="J114" s="57" t="s">
        <v>10</v>
      </c>
      <c r="K114" s="43" t="s">
        <v>27</v>
      </c>
      <c r="L114" s="43" t="s">
        <v>28</v>
      </c>
    </row>
    <row r="115" spans="1:12" s="122" customFormat="1" ht="26.25" customHeight="1">
      <c r="A115" s="66">
        <v>1</v>
      </c>
      <c r="B115" s="59" t="s">
        <v>44</v>
      </c>
      <c r="C115" s="67">
        <f aca="true" t="shared" si="0" ref="C115:C122">(D115+E115+F115)</f>
        <v>14</v>
      </c>
      <c r="D115" s="67">
        <f>(IF(J30="",0,(IF(J30&gt;I30,1,0))))+(IF(I35="",0,(IF(I35&gt;J35,1,0))))+(IF(J43="",0,(IF(J43&gt;I43,1,0))))+(IF(I47="",0,(IF(I47&gt;J47,1,0))))+(IF(J56="",0,(IF(J56&gt;I56,1,0))))+(IF(J59="",0,(IF(J59&gt;I59,1,0))))+(IF(I65="",0,(IF(I65&gt;J65,1,0))))+(IF(I73="",0,(IF(I73&gt;J73,1,0))))+(IF(J78="",0,(IF(J78&gt;I78,1,0))))+(IF(I86="",0,(IF(I86&gt;J86,1,0))))+(IF(J90="",0,(IF(J90&gt;I90,1,0))))+(IF(I99="",0,(IF(I99&gt;J99,1,0))))+(IF(I102="",0,(IF(I102&gt;J102,1,0))))+(IF(J108="",0,(IF(J108&gt;I108,1,0))))</f>
        <v>3</v>
      </c>
      <c r="E115" s="67">
        <f>(IF(J30="",0,(IF(J30=I30,1,0))))+(IF(I35="",0,(IF(I35=J35,1,0))))+(IF(J43="",0,(IF(J43=I43,1,0))))+(IF(I47="",0,(IF(I47=J47,1,0))))+(IF(J56="",0,(IF(J56=I56,1,0))))+(IF(J59="",0,(IF(J59=I59,1,0))))+(IF(I65="",0,(IF(I65=J65,1,0))))+(IF(I73="",0,(IF(I73=J73,1,0))))+(IF(J78="",0,(IF(J78=I78,1,0))))+(IF(I86="",0,(IF(I86=J86,1,0))))+(IF(J90="",0,(IF(J90=I90,1,0))))+(IF(I99="",0,(IF(I99=J99,1,0))))+(IF(I102="",0,(IF(I102=J102,1,0))))+(IF(J108="",0,(IF(J108=I108,1,0))))</f>
        <v>2</v>
      </c>
      <c r="F115" s="67">
        <f>(IF(J30="",0,(IF(J30&lt;I30,1,0))))+(IF(I35="",0,(IF(I35&lt;J35,1,0))))+(IF(J43="",0,(IF(J43&lt;I43,1,0))))+(IF(I47="",0,(IF(I47&lt;J47,1,0))))+(IF(J56="",0,(IF(J56&lt;I56,1,0))))+(IF(J59="",0,(IF(J59&lt;I59,1,0))))+(IF(I65="",0,(IF(I65&lt;J65,1,0))))+(IF(I73="",0,(IF(I73&lt;J73,1,0))))+(IF(J78="",0,(IF(J78&lt;I78,1,0))))+(IF(I86="",0,(IF(I86&lt;J86,1,0))))+(IF(J90="",0,(IF(J90&lt;I90,1,0))))+(IF(I99="",0,(IF(I99&lt;J99,1,0))))+(IF(I102="",0,(IF(I102&lt;J102,1,0))))+(IF(J108="",0,(IF(J108&lt;I108,1,0))))</f>
        <v>9</v>
      </c>
      <c r="G115" s="67">
        <f>(J30+I35+J43+I47+J56+J59+I65+I73+J78+I86+J90+I99+I102+J108)</f>
        <v>26</v>
      </c>
      <c r="H115" s="67">
        <f>(I30+J35+I43+J47+I56+J61+J65+J73+I78+J86+I90+J99+J102+I108)</f>
        <v>54</v>
      </c>
      <c r="I115" s="67">
        <f>(D115*3)+E115+K115-L115</f>
        <v>11</v>
      </c>
      <c r="J115" s="67">
        <f aca="true" t="shared" si="1" ref="J115:J122">G115-H115</f>
        <v>-28</v>
      </c>
      <c r="K115" s="129"/>
      <c r="L115" s="129"/>
    </row>
    <row r="116" spans="1:16" s="122" customFormat="1" ht="26.25" customHeight="1">
      <c r="A116" s="66">
        <v>2</v>
      </c>
      <c r="B116" s="59" t="s">
        <v>119</v>
      </c>
      <c r="C116" s="67">
        <f t="shared" si="0"/>
        <v>14</v>
      </c>
      <c r="D116" s="67">
        <f>(IF(J29="",0,(IF(J29&gt;I29,1,0))))+(IF(I36="",0,(IF(I36&gt;J36,1,0))))+(IF(J42="",0,(IF(J42&gt;I42,1,0))))+(IF(I48="",0,(IF(I48&gt;J48,1,0))))+(IF(J55="",0,(IF(J55&gt;I55,1,0))))+(IF(I59="",0,(IF(I59&gt;J59,1,0))))+(IF(J68="",0,(IF(J68&gt;I68,1,0))))+(IF(I72="",0,(IF(I72&gt;J72,1,0))))+(IF(J79="",0,(IF(J79&gt;I79,1,0))))+(IF(I85="",0,(IF(I85&gt;J85,1,0))))+(IF(J91="",0,(IF(J91&gt;I91,1,0))))+(IF(I98="",0,(IF(I98&gt;J98,1,0))))+(IF(J102="",0,(IF(J102&gt;I102,1,0))))+(IF(I111="",0,(IF(I111&gt;J111,1,0))))</f>
        <v>4</v>
      </c>
      <c r="E116" s="67">
        <f>(IF(J29="",0,(IF(J29=I29,1,0))))+(IF(I36="",0,(IF(I36=J36,1,0))))+(IF(J42="",0,(IF(J42=I42,1,0))))+(IF(I48="",0,(IF(I48=J48,1,0))))+(IF(J55="",0,(IF(J55=I55,1,0))))+(IF(I59="",0,(IF(I59=J59,1,0))))+(IF(J68="",0,(IF(J68=I68,1,0))))+(IF(I72="",0,(IF(I72=J72,1,0))))+(IF(J79="",0,(IF(J79=I79,1,0))))+(IF(I85="",0,(IF(I85=J85,1,0))))+(IF(J91="",0,(IF(J91=I91,1,0))))+(IF(I98="",0,(IF(I98=J98,1,0))))+(IF(J102="",0,(IF(J102=I102,1,0))))+(IF(I111="",0,(IF(I111=J111,1,0))))</f>
        <v>1</v>
      </c>
      <c r="F116" s="67">
        <f>(IF(J29="",0,(IF(J29&lt;I29,1,0))))+(IF(I36="",0,(IF(I36&lt;J36,1,0))))+(IF(J42="",0,(IF(J42&lt;I42,1,0))))+(IF(I48="",0,(IF(I48&lt;J48,1,0))))+(IF(J55="",0,(IF(J55&lt;I55,1,0))))+(IF(I59="",0,(IF(I59&lt;J59,1,0))))+(IF(J68="",0,(IF(J68&lt;I68,1,0))))+(IF(I72="",0,(IF(I72&lt;J72,1,0))))+(IF(J79="",0,(IF(J79&lt;I79,1,0))))+(IF(I85="",0,(IF(I85&lt;J85,1,0))))+(IF(J91="",0,(IF(J91&lt;I91,1,0))))+(IF(I98="",0,(IF(I98&lt;J98,1,0))))+(IF(J102="",0,(IF(J102&lt;I102,1,0))))+(IF(I111="",0,(IF(I111&lt;J111,1,0))))</f>
        <v>9</v>
      </c>
      <c r="G116" s="67">
        <f>(J29+I36+J42+I48+J55+I59+J68+I72+J79+I85+J91+I98+J102+I111)</f>
        <v>23</v>
      </c>
      <c r="H116" s="67">
        <f>(I29+J36+I42+J48+I55+J59+I68+J72+I79+J85+I91+J98+I102+J111)</f>
        <v>52</v>
      </c>
      <c r="I116" s="67">
        <f aca="true" t="shared" si="2" ref="I116:I122">(D116*3)+E116+K116-L116</f>
        <v>13</v>
      </c>
      <c r="J116" s="67">
        <f t="shared" si="1"/>
        <v>-29</v>
      </c>
      <c r="K116" s="129"/>
      <c r="L116" s="129"/>
      <c r="M116" s="123"/>
      <c r="N116" s="123"/>
      <c r="O116" s="123"/>
      <c r="P116" s="123"/>
    </row>
    <row r="117" spans="1:12" s="122" customFormat="1" ht="26.25" customHeight="1">
      <c r="A117" s="66">
        <v>3</v>
      </c>
      <c r="B117" s="59" t="s">
        <v>120</v>
      </c>
      <c r="C117" s="67">
        <f t="shared" si="0"/>
        <v>14</v>
      </c>
      <c r="D117" s="67">
        <f>(IF(I29="",0,(IF(I29&gt;J29,1,0))))+(IF(J38="",0,(IF(J38&gt;I38,1,0))))+(IF(J41="",0,(IF(J41&gt;I41,1,0))))+(IF(I49="",0,(IF(I49&gt;J49,1,0))))+(IF(J54="",0,(IF(J54&gt;I54,1,0))))+(IF(I60="",0,(IF(I60&gt;J60,1,0))))+(IF(J65="",0,(IF(J65&gt;I65,1,0))))+(IF(J72="",0,(IF(J72&gt;I72,1,0))))+(IF(I81="",0,(IF(I81&gt;J81,1,0))))+(IF(I84="",0,(IF(I84&gt;J84,1,0))))+(IF(J92="",0,(IF(J92&gt;I92,1,0))))+(IF(I97="",0,(IF(I97&gt;J97,1,0))))+(IF(J103="",0,(IF(J103&gt;I103,1,0))))+(IF(I108="",0,(IF(I108&gt;J108,1,0))))</f>
        <v>7</v>
      </c>
      <c r="E117" s="67">
        <f>(IF(I29="",0,(IF(I29=J29,1,0))))+(IF(J38="",0,(IF(J38=I38,1,0))))+(IF(J41="",0,(IF(J41=I41,1,0))))+(IF(I49="",0,(IF(I49=J49,1,0))))+(IF(J54="",0,(IF(J54=I54,1,0))))+(IF(I60="",0,(IF(I60=J60,1,0))))+(IF(J65="",0,(IF(J65=I65,1,0))))+(IF(J72="",0,(IF(J72=I72,1,0))))+(IF(I81="",0,(IF(I81=J81,1,0))))+(IF(I84="",0,(IF(I84=J84,1,0))))+(IF(J92="",0,(IF(J92=I92,1,0))))+(IF(I97="",0,(IF(I97=J97,1,0))))+(IF(J103="",0,(IF(J103=I103,1,0))))+(IF(I108="",0,(IF(I108=J108,1,0))))</f>
        <v>4</v>
      </c>
      <c r="F117" s="67">
        <f>(IF(I29="",0,(IF(I29&lt;J29,1,0))))+(IF(J38="",0,(IF(J38&lt;I38,1,0))))+(IF(J41="",0,(IF(J41&lt;I41,1,0))))+(IF(I49="",0,(IF(I49&lt;J49,1,0))))+(IF(J54="",0,(IF(J54&lt;I54,1,0))))+(IF(I60="",0,(IF(I60&lt;J60,1,0))))+(IF(J65="",0,(IF(J65&lt;I65,1,0))))+(IF(J72="",0,(IF(J72&lt;I72,1,0))))+(IF(I81="",0,(IF(I81&lt;J81,1,0))))+(IF(I84="",0,(IF(I84&lt;J84,1,0))))+(IF(J92="",0,(IF(J92&lt;I92,1,0))))+(IF(I97="",0,(IF(I97&lt;J97,1,0))))+(IF(J103="",0,(IF(J103&lt;I103,1,0))))+(IF(I108="",0,(IF(I108&lt;J108,1,0))))</f>
        <v>3</v>
      </c>
      <c r="G117" s="67">
        <f>(I29+J38+J41+I49+J54+I60+J65+J72+I81+I84+J92+I97+J103+I108)</f>
        <v>42</v>
      </c>
      <c r="H117" s="67">
        <f>(J29+I38+I41+J49+I54+J60+I65+I72+J81+J84+I92+J97+I103+J108)</f>
        <v>23</v>
      </c>
      <c r="I117" s="67">
        <f t="shared" si="2"/>
        <v>25</v>
      </c>
      <c r="J117" s="67">
        <f t="shared" si="1"/>
        <v>19</v>
      </c>
      <c r="K117" s="129"/>
      <c r="L117" s="129"/>
    </row>
    <row r="118" spans="1:12" s="122" customFormat="1" ht="26.25" customHeight="1">
      <c r="A118" s="66">
        <v>4</v>
      </c>
      <c r="B118" s="59" t="s">
        <v>121</v>
      </c>
      <c r="C118" s="67">
        <f t="shared" si="0"/>
        <v>14</v>
      </c>
      <c r="D118" s="67">
        <f>(IF(I30="",0,(IF(I30&gt;J30,1,0))))+(IF(J36="",0,(IF(J36&gt;I36,1,0))))+(IF(I41="",0,(IF(I41&gt;J41,1,0))))+(IF(J50="",0,(IF(J50&gt;I50,1,0))))+(IF(J53="",0,(IF(J53&gt;I53,1,0))))+(IF(I61="",0,(IF(I61&gt;J61,1,0))))+(IF(J67="",0,(IF(J67&gt;I67,1,0))))+(IF(J73="",0,(IF(J73&gt;I73,1,0))))+(IF(I79="",0,(IF(I79&gt;J79,1,0))))+(IF(J84="",0,(IF(J84&gt;I84,1,0))))+(IF(I93="",0,(IF(I93&gt;J93,1,0))))+(IF(I96="",0,(IF(I96&gt;J96,1,0))))+(IF(J104="",0,(IF(J104&gt;I104,1,0))))+(IF(I110="",0,(IF(I110&gt;J110,1,0))))</f>
        <v>4</v>
      </c>
      <c r="E118" s="67">
        <f>(IF(I30="",0,(IF(I30=J30,1,0))))+(IF(J36="",0,(IF(J36=I36,1,0))))+(IF(I41="",0,(IF(I41=J41,1,0))))+(IF(J50="",0,(IF(J50=I50,1,0))))+(IF(J53="",0,(IF(J53=I53,1,0))))+(IF(I61="",0,(IF(I61=J61,1,0))))+(IF(J67="",0,(IF(J67=I67,1,0))))+(IF(J73="",0,(IF(J73=I73,1,0))))+(IF(I79="",0,(IF(I79=J79,1,0))))+(IF(J84="",0,(IF(J84=I84,1,0))))+(IF(I93="",0,(IF(I93=J93,1,0))))+(IF(I96="",0,(IF(I96=J96,1,0))))+(IF(J104="",0,(IF(J104=I104,1,0))))+(IF(I110="",0,(IF(I110=J110,1,0))))</f>
        <v>2</v>
      </c>
      <c r="F118" s="67">
        <f>(IF(I30="",0,(IF(I30&lt;J30,1,0))))+(IF(J36="",0,(IF(J36&lt;I36,1,0))))+(IF(I41="",0,(IF(I41&lt;J41,1,0))))+(IF(J50="",0,(IF(J50&lt;I50,1,0))))+(IF(J53="",0,(IF(J53&lt;I53,1,0))))+(IF(I61="",0,(IF(I61&lt;J61,1,0))))+(IF(J67="",0,(IF(J67&lt;I67,1,0))))+(IF(J73="",0,(IF(J73&lt;I73,1,0))))+(IF(I79="",0,(IF(I79&lt;J79,1,0))))+(IF(J84="",0,(IF(J84&lt;I84,1,0))))+(IF(I93="",0,(IF(I93&lt;J93,1,0))))+(IF(I96="",0,(IF(I96&lt;J96,1,0))))+(IF(J104="",0,(IF(J104&lt;I104,1,0))))+(IF(I110="",0,(IF(I110&lt;J110,1,0))))</f>
        <v>8</v>
      </c>
      <c r="G118" s="67">
        <f>(I30+J36+I41+J50+J53+I61+J67+J73+I79+J84+I93+I96+J104+I110)</f>
        <v>27</v>
      </c>
      <c r="H118" s="67">
        <f>(J30+I36+J41+I50+I53+J61+I67+I73+J79+I84+J93+J96+I104+J110)</f>
        <v>32</v>
      </c>
      <c r="I118" s="67">
        <f t="shared" si="2"/>
        <v>14</v>
      </c>
      <c r="J118" s="67">
        <f t="shared" si="1"/>
        <v>-5</v>
      </c>
      <c r="K118" s="129"/>
      <c r="L118" s="129"/>
    </row>
    <row r="119" spans="1:12" s="122" customFormat="1" ht="26.25" customHeight="1">
      <c r="A119" s="66">
        <v>5</v>
      </c>
      <c r="B119" s="59" t="s">
        <v>122</v>
      </c>
      <c r="C119" s="67">
        <f t="shared" si="0"/>
        <v>14</v>
      </c>
      <c r="D119" s="67">
        <f>(IF(I31="",0,(IF(I31&gt;J31,1,0))))+(IF(J35="",0,(IF(J35&gt;I35,1,0))))+(IF(I42="",0,(IF(I42&gt;J42,1,0))))+(IF(J49="",0,(IF(J49&gt;I49,1,0))))+(IF(I53="",0,(IF(I53&gt;J53,1,0))))+(IF(I62="",0,(IF(I62&gt;J62,1,0))))+(IF(J66="",0,(IF(J66&gt;I66,1,0))))+(IF(J74="",0,(IF(J74&gt;I74,1,0))))+(IF(I78="",0,(IF(I78&gt;J78,1,0))))+(IF(J85="",0,(IF(J85&gt;I85,1,0))))+(IF(I92="",0,(IF(I92&gt;J92,1,0))))+(IF(J96="",0,(IF(J96&gt;I96,1,0))))+(IF(J105="",0,(IF(J105&gt;I105,1,0))))+(IF(I109="",0,(IF(I109&gt;J109,1,0))))</f>
        <v>7</v>
      </c>
      <c r="E119" s="67">
        <f>(IF(I31="",0,(IF(I31=J31,1,0))))+(IF(J35="",0,(IF(J35=I35,1,0))))+(IF(I42="",0,(IF(I42=J42,1,0))))+(IF(J49="",0,(IF(J49=I49,1,0))))+(IF(I53="",0,(IF(I53=J53,1,0))))+(IF(I62="",0,(IF(I62=J62,1,0))))+(IF(J66="",0,(IF(J66=I66,1,0))))+(IF(J74="",0,(IF(J74=I74,1,0))))+(IF(I78="",0,(IF(I78=J78,1,0))))+(IF(J85="",0,(IF(J85=I85,1,0))))+(IF(I92="",0,(IF(I92=J92,1,0))))+(IF(J96="",0,(IF(J96=I96,1,0))))+(IF(J105="",0,(IF(J105=I105,1,0))))+(IF(I109="",0,(IF(I109=J109,1,0))))</f>
        <v>2</v>
      </c>
      <c r="F119" s="67">
        <f>(IF(I31="",0,(IF(I31&lt;J31,1,0))))+(IF(J35="",0,(IF(J35&lt;I35,1,0))))+(IF(I42="",0,(IF(I42&lt;J42,1,0))))+(IF(J49="",0,(IF(J49&lt;I49,1,0))))+(IF(I53="",0,(IF(I53&lt;J53,1,0))))+(IF(I62="",0,(IF(I62&lt;J62,1,0))))+(IF(J66="",0,(IF(J66&lt;I66,1,0))))+(IF(J74="",0,(IF(J74&lt;I74,1,0))))+(IF(I78="",0,(IF(I78&lt;J78,1,0))))+(IF(J85="",0,(IF(J85&lt;I85,1,0))))+(IF(I92="",0,(IF(I92&lt;J92,1,0))))+(IF(J96="",0,(IF(J96&lt;I96,1,0))))+(IF(J105="",0,(IF(J105&lt;I105,1,0))))+(IF(I109="",0,(IF(I109&lt;J109,1,0))))</f>
        <v>5</v>
      </c>
      <c r="G119" s="67">
        <f>(I31+J35+I42+J49+I53+I62+J66+J74+I78+J85+I92+J96+J105+I110)</f>
        <v>35</v>
      </c>
      <c r="H119" s="67">
        <f>(J31+I35+J42+I49+J53+J62+I66+I74+J78+I85+J92+I96+I105+J109)</f>
        <v>22</v>
      </c>
      <c r="I119" s="67">
        <f t="shared" si="2"/>
        <v>23</v>
      </c>
      <c r="J119" s="67">
        <f t="shared" si="1"/>
        <v>13</v>
      </c>
      <c r="K119" s="129"/>
      <c r="L119" s="129"/>
    </row>
    <row r="120" spans="1:12" s="122" customFormat="1" ht="26.25" customHeight="1">
      <c r="A120" s="66">
        <v>6</v>
      </c>
      <c r="B120" s="59" t="s">
        <v>123</v>
      </c>
      <c r="C120" s="67">
        <f t="shared" si="0"/>
        <v>14</v>
      </c>
      <c r="D120" s="67">
        <f>(IF(I32="",0,(IF(I32&gt;J32,1,0))))+(IF(J37="",0,(IF(J37&gt;I37,1,0))))+(IF(I43="",0,(IF(I43&gt;J43,1,0))))+(IF(J48="",0,(IF(J48&gt;I48,1,0))))+(IF(I54="",0,(IF(I54&gt;J54,1,0))))+(IF(J61="",0,(IF(J61&gt;I61,1,0))))+(IF(I66="",0,(IF(I66&gt;J66,1,0))))+(IF(J75="",0,(IF(J75&gt;I75,1,0))))+(IF(I80="",0,(IF(I80&gt;J80,1,0))))+(IF(J86="",0,(IF(J86&gt;I86,1,0))))+(IF(I91="",0,(IF(I91&gt;J91,1,0))))+(IF(J97="",0,(IF(J97&gt;I97,1,0))))+(IF(I104="",0,(IF(I104&gt;J104,1,0))))+(IF(J109="",0,(IF(J109&gt;I109,1,0))))</f>
        <v>7</v>
      </c>
      <c r="E120" s="67">
        <f>(IF(I32="",0,(IF(I32=J32,1,0))))+(IF(J37="",0,(IF(J37=I37,1,0))))+(IF(I43="",0,(IF(I43=J43,1,0))))+(IF(J48="",0,(IF(J48=I48,1,0))))+(IF(I54="",0,(IF(I54=J54,1,0))))+(IF(J61="",0,(IF(J61=I61,1,0))))+(IF(I66="",0,(IF(I66=J66,1,0))))+(IF(J75="",0,(IF(J75=I75,1,0))))+(IF(I80="",0,(IF(I80=J80,1,0))))+(IF(J86="",0,(IF(J86=I86,1,0))))+(IF(I91="",0,(IF(I91=J91,1,0))))+(IF(J97="",0,(IF(J97=I97,1,0))))+(IF(I104="",0,(IF(I104=J104,1,0))))+(IF(J109="",0,(IF(J109=I109,1,0))))</f>
        <v>4</v>
      </c>
      <c r="F120" s="67">
        <f>(IF(I32="",0,(IF(I32&lt;J32,1,0))))+(IF(J37="",0,(IF(J37&lt;I37,1,0))))+(IF(I43="",0,(IF(I43&lt;J43,1,0))))+(IF(J48="",0,(IF(J48&lt;I48,1,0))))+(IF(I54="",0,(IF(I54&lt;J54,1,0))))+(IF(J61="",0,(IF(J61&lt;I61,1,0))))+(IF(I66="",0,(IF(I66&lt;J66,1,0))))+(IF(J75="",0,(IF(J75&lt;I75,1,0))))+(IF(I80="",0,(IF(I80&lt;J80,1,0))))+(IF(J86="",0,(IF(J86&lt;I86,1,0))))+(IF(I91="",0,(IF(I91&lt;J91,1,0))))+(IF(J97="",0,(IF(J97&lt;I97,1,0))))+(IF(I104="",0,(IF(I104&lt;J104,1,0))))+(IF(J109="",0,(IF(J109&lt;I109,1,0))))</f>
        <v>3</v>
      </c>
      <c r="G120" s="67">
        <f>(I32+J37+I43+J48+I54+J61+I66+J75+I80+J86+I91+J97+I104+J109)</f>
        <v>37</v>
      </c>
      <c r="H120" s="67">
        <f>(J32+I37+J43+I48+J54+I61+J66+I75+J80+I86+J91+I97+J104+I109)</f>
        <v>29</v>
      </c>
      <c r="I120" s="67">
        <f t="shared" si="2"/>
        <v>25</v>
      </c>
      <c r="J120" s="67">
        <f t="shared" si="1"/>
        <v>8</v>
      </c>
      <c r="K120" s="129"/>
      <c r="L120" s="129"/>
    </row>
    <row r="121" spans="1:12" s="122" customFormat="1" ht="26.25" customHeight="1">
      <c r="A121" s="66">
        <v>7</v>
      </c>
      <c r="B121" s="59" t="s">
        <v>125</v>
      </c>
      <c r="C121" s="67">
        <f t="shared" si="0"/>
        <v>14</v>
      </c>
      <c r="D121" s="67">
        <f>(IF(J31="",0,(IF(J31&gt;I31,1,0))))+(IF(I37="",0,(IF(I37&gt;J37,1,0))))+(IF(I44="",0,(IF(I44&gt;J44,1,0))))+(IF(J47="",0,(IF(J47&gt;I47,1,0))))+(IF(I55="",0,(IF(I55&gt;J55,1,0))))+(IF(J60="",0,(IF(J60&gt;I60,1,0))))+(IF(I67="",0,(IF(I67&gt;J67,1,0))))+(IF(I74="",0,(IF(I74&gt;J74,1,0))))+(IF(J80="",0,(IF(J80&gt;I80,1,0))))+(IF(J87="",0,(IF(J87&gt;I87,1,0))))+(IF(I90="",0,(IF(I90&gt;J90,1,0))))+(IF(J98="",0,(IF(J98&gt;I98,1,0))))+(IF(I103="",0,(IF(I103&gt;J103,1,0))))+(IF(J110="",0,(IF(J110&gt;I110,1,0))))</f>
        <v>9</v>
      </c>
      <c r="E121" s="67">
        <f>(IF(J31="",0,(IF(J31=I31,1,0))))+(IF(I37="",0,(IF(I37=J37,1,0))))+(IF(I44="",0,(IF(I44=J44,1,0))))+(IF(J47="",0,(IF(J47=I47,1,0))))+(IF(I55="",0,(IF(I55=J55,1,0))))+(IF(J60="",0,(IF(J60=I60,1,0))))+(IF(I67="",0,(IF(I67=J67,1,0))))+(IF(I74="",0,(IF(I74=J74,1,0))))+(IF(J80="",0,(IF(J80=I80,1,0))))+(IF(J87="",0,(IF(J87=I87,1,0))))+(IF(I90="",0,(IF(I90=J90,1,0))))+(IF(J98="",0,(IF(J98=I98,1,0))))+(IF(I103="",0,(IF(I103=J103,1,0))))+(IF(J110="",0,(IF(J110=I110,1,0))))</f>
        <v>2</v>
      </c>
      <c r="F121" s="67">
        <f>(IF(J31="",0,(IF(J31&lt;I31,1,0))))+(IF(I37="",0,(IF(I37&lt;J37,1,0))))+(IF(I44="",0,(IF(I44&lt;J44,1,0))))+(IF(J47="",0,(IF(J47&lt;I47,1,0))))+(IF(I55="",0,(IF(I55&lt;J55,1,0))))+(IF(J60="",0,(IF(J60&lt;I60,1,0))))+(IF(I67="",0,(IF(I67&lt;J67,1,0))))+(IF(I74="",0,(IF(I74&lt;J74,1,0))))+(IF(J80="",0,(IF(J80&lt;I80,1,0))))+(IF(J87="",0,(IF(J87&lt;I87,1,0))))+(IF(I90="",0,(IF(I90&lt;J90,1,0))))+(IF(J98="",0,(IF(J98&lt;I98,1,0))))+(IF(I103="",0,(IF(I103&lt;J103,1,0))))+(IF(J110="",0,(IF(J110&lt;I110,1,0))))</f>
        <v>3</v>
      </c>
      <c r="G121" s="67">
        <f>(J31+I37+I44+J47+I55+J60+I67+I74+J80+J87+I90+J98+I103+J110)</f>
        <v>46</v>
      </c>
      <c r="H121" s="67">
        <f>(I31+J37+J44+I47+J55+I60+J67+J74+I80+I87+J90+I98+J103+I110)</f>
        <v>25</v>
      </c>
      <c r="I121" s="67">
        <f t="shared" si="2"/>
        <v>29</v>
      </c>
      <c r="J121" s="67">
        <f t="shared" si="1"/>
        <v>21</v>
      </c>
      <c r="K121" s="129"/>
      <c r="L121" s="129"/>
    </row>
    <row r="122" spans="1:12" ht="26.25" customHeight="1">
      <c r="A122" s="66">
        <v>8</v>
      </c>
      <c r="B122" s="59" t="s">
        <v>124</v>
      </c>
      <c r="C122" s="67">
        <f t="shared" si="0"/>
        <v>14</v>
      </c>
      <c r="D122" s="67">
        <f>(IF(J32="",0,(IF(J32&gt;I32,1,0))))+(IF(I38="",0,(IF(I38&gt;J38,1,0))))+(IF(J44="",0,(IF(J44&gt;I44,1,0))))+(IF(I50="",0,(IF(I50&gt;J50,1,0))))+(IF(I56="",0,(IF(I56&gt;J56,1,0))))+(IF(J62="",0,(IF(J62&gt;I62,1,0))))+(IF(I68="",0,(IF(I68&gt;J68,1,0))))+(IF(I75="",0,(IF(I75&gt;J75,1,0))))+(IF(J81="",0,(IF(J81&gt;I81,1,0))))+(IF(I87="",0,(IF(I87&gt;J87,1,0))))+(IF(J93="",0,(IF(J93&gt;I93,1,0))))+(IF(J99="",0,(IF(J99&gt;I99,1,0))))+(IF(I105="",0,(IF(I105&gt;J105,1,0))))+(IF(J111="",0,(IF(J111&gt;I111,1,0))))</f>
        <v>4</v>
      </c>
      <c r="E122" s="67">
        <f>(IF(J32="",0,(IF(J32=I32,1,0))))+(IF(I38="",0,(IF(I38=J38,1,0))))+(IF(J44="",0,(IF(J44=I44,1,0))))+(IF(I50="",0,(IF(I50=J50,1,0))))+(IF(I56="",0,(IF(I56=J56,1,0))))+(IF(J62="",0,(IF(J62=I62,1,0))))+(IF(I68="",0,(IF(I68=J68,1,0))))+(IF(I75="",0,(IF(I75=J75,1,0))))+(IF(J81="",0,(IF(J81=I81,1,0))))+(IF(I87="",0,(IF(I87=J87,1,0))))+(IF(J93="",0,(IF(J93=I93,1,0))))+(IF(J99="",0,(IF(J99=I99,1,0))))+(IF(I105="",0,(IF(I105=J105,1,0))))+(IF(J111="",0,(IF(J111=I111,1,0))))</f>
        <v>5</v>
      </c>
      <c r="F122" s="67">
        <f>(IF(J32="",0,(IF(J32&lt;I32,1,0))))+(IF(I38="",0,(IF(I38&lt;J38,1,0))))+(IF(J44="",0,(IF(J44&lt;I44,1,0))))+(IF(I50="",0,(IF(I50&lt;J50,1,0))))+(IF(I56="",0,(IF(I56&lt;J56,1,0))))+(IF(J62="",0,(IF(J62&lt;I62,1,0))))+(IF(I68="",0,(IF(I68&lt;J68,1,0))))+(IF(I75="",0,(IF(I75&lt;J75,1,0))))+(IF(J81="",0,(IF(J81&lt;I81,1,0))))+(IF(I87="",0,(IF(I87&lt;J87,1,0))))+(IF(J93="",0,(IF(J93&lt;I93,1,0))))+(IF(J99="",0,(IF(J99&lt;I99,1,0))))+(IF(I105="",0,(IF(I105&lt;J105,1,0))))+(IF(J111="",0,(IF(J111&lt;I111,1,0))))</f>
        <v>5</v>
      </c>
      <c r="G122" s="67">
        <f>(J32+I38+J44+I50+I56+J62+I68+I75+J81+I87+J93+J99+I105+J111)</f>
        <v>35</v>
      </c>
      <c r="H122" s="67">
        <f>(I32+J38+I44+J50+J56+I62+J68+J75+I81+J87+I93+I99+J105+I111)</f>
        <v>36</v>
      </c>
      <c r="I122" s="67">
        <f t="shared" si="2"/>
        <v>17</v>
      </c>
      <c r="J122" s="67">
        <f t="shared" si="1"/>
        <v>-1</v>
      </c>
      <c r="K122" s="129"/>
      <c r="L122" s="129"/>
    </row>
    <row r="123" ht="12.75"/>
  </sheetData>
  <sheetProtection password="904E" sheet="1" formatCells="0" sort="0"/>
  <mergeCells count="181">
    <mergeCell ref="A1:J1"/>
    <mergeCell ref="A2:J8"/>
    <mergeCell ref="A9:J9"/>
    <mergeCell ref="A11:J11"/>
    <mergeCell ref="A21:J21"/>
    <mergeCell ref="A22:J22"/>
    <mergeCell ref="A23:J23"/>
    <mergeCell ref="A24:J24"/>
    <mergeCell ref="A25:J25"/>
    <mergeCell ref="A26:J26"/>
    <mergeCell ref="A27:J27"/>
    <mergeCell ref="E28:F28"/>
    <mergeCell ref="G28:H28"/>
    <mergeCell ref="I28:J28"/>
    <mergeCell ref="E29:F29"/>
    <mergeCell ref="G29:H29"/>
    <mergeCell ref="E30:F30"/>
    <mergeCell ref="G30:H30"/>
    <mergeCell ref="E31:F31"/>
    <mergeCell ref="G31:H31"/>
    <mergeCell ref="E32:F32"/>
    <mergeCell ref="G32:H32"/>
    <mergeCell ref="A33:J33"/>
    <mergeCell ref="E34:F34"/>
    <mergeCell ref="G34:H34"/>
    <mergeCell ref="I34:J34"/>
    <mergeCell ref="E35:F35"/>
    <mergeCell ref="G35:H35"/>
    <mergeCell ref="E36:F36"/>
    <mergeCell ref="G36:H36"/>
    <mergeCell ref="E37:F37"/>
    <mergeCell ref="G37:H37"/>
    <mergeCell ref="E38:F38"/>
    <mergeCell ref="G38:H38"/>
    <mergeCell ref="A39:J39"/>
    <mergeCell ref="E40:F40"/>
    <mergeCell ref="G40:H40"/>
    <mergeCell ref="I40:J40"/>
    <mergeCell ref="E41:F41"/>
    <mergeCell ref="G41:H41"/>
    <mergeCell ref="E42:F42"/>
    <mergeCell ref="G42:H42"/>
    <mergeCell ref="E43:F43"/>
    <mergeCell ref="G43:H43"/>
    <mergeCell ref="E44:F44"/>
    <mergeCell ref="G44:H44"/>
    <mergeCell ref="A45:J45"/>
    <mergeCell ref="E46:F46"/>
    <mergeCell ref="G46:H46"/>
    <mergeCell ref="I46:J46"/>
    <mergeCell ref="E47:F47"/>
    <mergeCell ref="G47:H47"/>
    <mergeCell ref="E48:F48"/>
    <mergeCell ref="G48:H48"/>
    <mergeCell ref="E49:F49"/>
    <mergeCell ref="G49:H49"/>
    <mergeCell ref="E50:F50"/>
    <mergeCell ref="G50:H50"/>
    <mergeCell ref="A51:J51"/>
    <mergeCell ref="E52:F52"/>
    <mergeCell ref="G52:H52"/>
    <mergeCell ref="I52:J52"/>
    <mergeCell ref="E53:F53"/>
    <mergeCell ref="G53:H53"/>
    <mergeCell ref="E54:F54"/>
    <mergeCell ref="G54:H54"/>
    <mergeCell ref="E55:F55"/>
    <mergeCell ref="G55:H55"/>
    <mergeCell ref="E56:F56"/>
    <mergeCell ref="G56:H56"/>
    <mergeCell ref="A57:J57"/>
    <mergeCell ref="E58:F58"/>
    <mergeCell ref="G58:H58"/>
    <mergeCell ref="I58:J58"/>
    <mergeCell ref="E59:F59"/>
    <mergeCell ref="G59:H59"/>
    <mergeCell ref="E60:F60"/>
    <mergeCell ref="G60:H60"/>
    <mergeCell ref="E61:F61"/>
    <mergeCell ref="G61:H61"/>
    <mergeCell ref="E62:F62"/>
    <mergeCell ref="G62:H62"/>
    <mergeCell ref="A63:J63"/>
    <mergeCell ref="E64:F64"/>
    <mergeCell ref="G64:H64"/>
    <mergeCell ref="I64:J64"/>
    <mergeCell ref="E65:F65"/>
    <mergeCell ref="G65:H65"/>
    <mergeCell ref="E66:F66"/>
    <mergeCell ref="G66:H66"/>
    <mergeCell ref="E67:F67"/>
    <mergeCell ref="G67:H67"/>
    <mergeCell ref="E68:F68"/>
    <mergeCell ref="G68:H68"/>
    <mergeCell ref="A69:J69"/>
    <mergeCell ref="A70:J70"/>
    <mergeCell ref="E71:F71"/>
    <mergeCell ref="G71:H71"/>
    <mergeCell ref="I71:J71"/>
    <mergeCell ref="E72:F72"/>
    <mergeCell ref="G72:H72"/>
    <mergeCell ref="E73:F73"/>
    <mergeCell ref="G73:H73"/>
    <mergeCell ref="E74:F74"/>
    <mergeCell ref="G74:H74"/>
    <mergeCell ref="E75:F75"/>
    <mergeCell ref="G75:H75"/>
    <mergeCell ref="A76:J76"/>
    <mergeCell ref="E77:F77"/>
    <mergeCell ref="G77:H77"/>
    <mergeCell ref="I77:J77"/>
    <mergeCell ref="E78:F78"/>
    <mergeCell ref="G78:H78"/>
    <mergeCell ref="E79:F79"/>
    <mergeCell ref="G79:H79"/>
    <mergeCell ref="E80:F80"/>
    <mergeCell ref="G80:H80"/>
    <mergeCell ref="E81:F81"/>
    <mergeCell ref="G81:H81"/>
    <mergeCell ref="A82:J82"/>
    <mergeCell ref="E83:F83"/>
    <mergeCell ref="G83:H83"/>
    <mergeCell ref="I83:J83"/>
    <mergeCell ref="E84:F84"/>
    <mergeCell ref="G84:H84"/>
    <mergeCell ref="E85:F85"/>
    <mergeCell ref="G85:H85"/>
    <mergeCell ref="E86:F86"/>
    <mergeCell ref="G86:H86"/>
    <mergeCell ref="E87:F87"/>
    <mergeCell ref="G87:H87"/>
    <mergeCell ref="A88:J88"/>
    <mergeCell ref="E89:F89"/>
    <mergeCell ref="G89:H89"/>
    <mergeCell ref="I89:J89"/>
    <mergeCell ref="E90:F90"/>
    <mergeCell ref="G90:H90"/>
    <mergeCell ref="E91:F91"/>
    <mergeCell ref="G91:H91"/>
    <mergeCell ref="E92:F92"/>
    <mergeCell ref="G92:H92"/>
    <mergeCell ref="E93:F93"/>
    <mergeCell ref="G93:H93"/>
    <mergeCell ref="A94:J94"/>
    <mergeCell ref="E95:F95"/>
    <mergeCell ref="G95:H95"/>
    <mergeCell ref="I95:J95"/>
    <mergeCell ref="E96:F96"/>
    <mergeCell ref="G96:H96"/>
    <mergeCell ref="E97:F97"/>
    <mergeCell ref="G97:H97"/>
    <mergeCell ref="E98:F98"/>
    <mergeCell ref="G98:H98"/>
    <mergeCell ref="E99:F99"/>
    <mergeCell ref="G99:H99"/>
    <mergeCell ref="A100:J100"/>
    <mergeCell ref="E101:F101"/>
    <mergeCell ref="G101:H101"/>
    <mergeCell ref="I101:J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A106:J106"/>
    <mergeCell ref="E107:F107"/>
    <mergeCell ref="G107:H107"/>
    <mergeCell ref="I107:J107"/>
    <mergeCell ref="E111:F111"/>
    <mergeCell ref="G111:H111"/>
    <mergeCell ref="A113:J113"/>
    <mergeCell ref="K113:L113"/>
    <mergeCell ref="E108:F108"/>
    <mergeCell ref="G108:H108"/>
    <mergeCell ref="E109:F109"/>
    <mergeCell ref="G109:H109"/>
    <mergeCell ref="E110:F110"/>
    <mergeCell ref="G110:H110"/>
  </mergeCells>
  <printOptions/>
  <pageMargins left="0.78" right="0.44" top="0.39" bottom="0.47" header="0.23999999999999996" footer="0.32"/>
  <pageSetup horizontalDpi="1200" verticalDpi="1200" orientation="portrait" paperSize="9" scale="74" r:id="rId2"/>
  <rowBreaks count="1" manualBreakCount="1">
    <brk id="5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GKCW</dc:creator>
  <cp:keywords/>
  <dc:description/>
  <cp:lastModifiedBy>DELL</cp:lastModifiedBy>
  <cp:lastPrinted>2023-11-16T08:33:38Z</cp:lastPrinted>
  <dcterms:created xsi:type="dcterms:W3CDTF">2013-07-12T11:39:16Z</dcterms:created>
  <dcterms:modified xsi:type="dcterms:W3CDTF">2023-11-16T08:34:52Z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8ED10594502045BC833F26A2C508AAC1</vt:lpwstr>
  </property>
  <property fmtid="{D5CDD505-2E9C-101B-9397-08002B2CF9AE}" pid="3" name="KSOProductBuildVer">
    <vt:lpwstr>1055-11.2.0.10258</vt:lpwstr>
  </property>
</Properties>
</file>