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665" tabRatio="1000" activeTab="0"/>
  </bookViews>
  <sheets>
    <sheet name="U 14 PLAY OFF " sheetId="1" r:id="rId1"/>
    <sheet name="GENEL" sheetId="2" r:id="rId2"/>
  </sheets>
  <definedNames>
    <definedName name="_xlnm.Print_Area" localSheetId="0">'U 14 PLAY OFF '!$A$1:$J$47</definedName>
    <definedName name="_xlnm.Print_Area" localSheetId="0">'U 14 PLAY OFF '!$A$1:$L$55</definedName>
  </definedNames>
  <calcPr fullCalcOnLoad="1"/>
</workbook>
</file>

<file path=xl/sharedStrings.xml><?xml version="1.0" encoding="utf-8"?>
<sst xmlns="http://schemas.openxmlformats.org/spreadsheetml/2006/main" count="106" uniqueCount="43">
  <si>
    <t>PUAN CETVELİ</t>
  </si>
  <si>
    <t>SNO</t>
  </si>
  <si>
    <t>TAKIM BİLGİLERİ</t>
  </si>
  <si>
    <t>O</t>
  </si>
  <si>
    <t>G</t>
  </si>
  <si>
    <t>B</t>
  </si>
  <si>
    <t>M</t>
  </si>
  <si>
    <t>A</t>
  </si>
  <si>
    <t>Y</t>
  </si>
  <si>
    <t>P</t>
  </si>
  <si>
    <t>Av.</t>
  </si>
  <si>
    <t>BAY</t>
  </si>
  <si>
    <t>DEVRE - 1</t>
  </si>
  <si>
    <t>HAFTA 1</t>
  </si>
  <si>
    <t>TARİH</t>
  </si>
  <si>
    <t>STAD</t>
  </si>
  <si>
    <t>GÜN</t>
  </si>
  <si>
    <t>SAAT</t>
  </si>
  <si>
    <t>EVSAHİBİ</t>
  </si>
  <si>
    <t>MİSAFİR</t>
  </si>
  <si>
    <t>SKOR</t>
  </si>
  <si>
    <t>HAFTA 2</t>
  </si>
  <si>
    <t>HAFTA 3</t>
  </si>
  <si>
    <t>DEVRE - 2</t>
  </si>
  <si>
    <t>HAFTA 4</t>
  </si>
  <si>
    <t>HAFTA 5</t>
  </si>
  <si>
    <t>HAFTA  6</t>
  </si>
  <si>
    <t>PUAN</t>
  </si>
  <si>
    <t>EKLE</t>
  </si>
  <si>
    <t>DÜŞ</t>
  </si>
  <si>
    <t>VEYSEL KARANİ</t>
  </si>
  <si>
    <t>ÖZÜNTEKS ÇAMLICA</t>
  </si>
  <si>
    <t>KESTEL BELEDİYE</t>
  </si>
  <si>
    <t>FETHİYE İDMAN YURDU</t>
  </si>
  <si>
    <t>PAZAR</t>
  </si>
  <si>
    <t>12.00</t>
  </si>
  <si>
    <t>ÇARŞAMBA</t>
  </si>
  <si>
    <t>14.00</t>
  </si>
  <si>
    <t>U 15 PLAY OFF PUAN</t>
  </si>
  <si>
    <t>U 15 PLAY OFF</t>
  </si>
  <si>
    <t>KESTEL BELEDİYESPOR</t>
  </si>
  <si>
    <t>ATICILAR</t>
  </si>
  <si>
    <t>13.00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</si>
</sst>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.00\ &quot;TL&quot;_-;\-* #,##0.00\ &quot;TL&quot;_-;_-* &quot;-&quot;??\ &quot;TL&quot;_-;_-@_-"/>
    <numFmt numFmtId="179" formatCode="_-* #,##0\ &quot;TL&quot;_-;\-* #,##0\ &quot;TL&quot;_-;_-* &quot;-&quot;\ &quot;TL&quot;_-;_-@_-"/>
  </numFmts>
  <fonts count="61">
    <font>
      <sz val="10"/>
      <name val="Arial Tur"/>
      <family val="2"/>
    </font>
    <font>
      <sz val="11"/>
      <name val="Calibri"/>
      <family val="2"/>
    </font>
    <font>
      <sz val="10"/>
      <color indexed="8"/>
      <name val="Arial 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i/>
      <sz val="12"/>
      <color indexed="8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2.5"/>
      <color indexed="9"/>
      <name val="Arial Tur"/>
      <family val="2"/>
    </font>
    <font>
      <b/>
      <sz val="12"/>
      <name val="Arial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2.5"/>
      <color indexed="3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 Tu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4"/>
      <color indexed="8"/>
      <name val="Arial Black"/>
      <family val="2"/>
    </font>
    <font>
      <sz val="10"/>
      <name val="Calibri"/>
      <family val="2"/>
    </font>
    <font>
      <sz val="10"/>
      <color indexed="9"/>
      <name val="Arial Tur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2"/>
    </font>
    <font>
      <b/>
      <sz val="8"/>
      <color indexed="9"/>
      <name val="Arial Tur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b/>
      <i/>
      <sz val="11"/>
      <color indexed="9"/>
      <name val="Calibri"/>
      <family val="2"/>
    </font>
    <font>
      <b/>
      <sz val="10"/>
      <color indexed="9"/>
      <name val="Arial Black"/>
      <family val="2"/>
    </font>
    <font>
      <b/>
      <i/>
      <sz val="12"/>
      <color indexed="9"/>
      <name val="Arial Tur"/>
      <family val="2"/>
    </font>
    <font>
      <b/>
      <sz val="10"/>
      <color indexed="9"/>
      <name val="Arial Tur"/>
      <family val="2"/>
    </font>
    <font>
      <b/>
      <sz val="14"/>
      <color indexed="9"/>
      <name val="Arial Black"/>
      <family val="2"/>
    </font>
    <font>
      <b/>
      <sz val="14"/>
      <color indexed="8"/>
      <name val="Arial Tur"/>
      <family val="0"/>
    </font>
    <font>
      <sz val="10"/>
      <color theme="0"/>
      <name val="Arial Tur"/>
      <family val="2"/>
    </font>
    <font>
      <b/>
      <sz val="12"/>
      <color theme="0"/>
      <name val="Arial"/>
      <family val="2"/>
    </font>
    <font>
      <b/>
      <sz val="12"/>
      <color theme="0"/>
      <name val="Arial Tur"/>
      <family val="2"/>
    </font>
    <font>
      <b/>
      <sz val="8"/>
      <color theme="0"/>
      <name val="Arial Tur"/>
      <family val="2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0"/>
      <name val="Calibri"/>
      <family val="2"/>
    </font>
    <font>
      <b/>
      <sz val="14"/>
      <color theme="0"/>
      <name val="Arial Black"/>
      <family val="2"/>
    </font>
    <font>
      <b/>
      <sz val="10"/>
      <color theme="0"/>
      <name val="Arial Black"/>
      <family val="2"/>
    </font>
    <font>
      <b/>
      <i/>
      <sz val="12"/>
      <color theme="0"/>
      <name val="Arial Tur"/>
      <family val="2"/>
    </font>
    <font>
      <b/>
      <sz val="10"/>
      <color theme="0"/>
      <name val="Arial Tu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22" fillId="7" borderId="6" applyNumberFormat="0" applyAlignment="0" applyProtection="0"/>
    <xf numFmtId="0" fontId="30" fillId="16" borderId="6" applyNumberFormat="0" applyAlignment="0" applyProtection="0"/>
    <xf numFmtId="0" fontId="32" fillId="17" borderId="7" applyNumberFormat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0" fillId="18" borderId="8" applyNumberFormat="0" applyFont="0" applyAlignment="0" applyProtection="0"/>
    <xf numFmtId="0" fontId="31" fillId="1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1" fillId="8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4" fontId="35" fillId="25" borderId="10" xfId="0" applyNumberFormat="1" applyFont="1" applyFill="1" applyBorder="1" applyAlignment="1" applyProtection="1">
      <alignment horizontal="center" vertical="center"/>
      <protection locked="0"/>
    </xf>
    <xf numFmtId="0" fontId="35" fillId="25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4" fillId="8" borderId="12" xfId="0" applyFont="1" applyFill="1" applyBorder="1" applyAlignment="1" applyProtection="1">
      <alignment horizontal="center" vertical="center"/>
      <protection locked="0"/>
    </xf>
    <xf numFmtId="0" fontId="5" fillId="8" borderId="12" xfId="0" applyFont="1" applyFill="1" applyBorder="1" applyAlignment="1" applyProtection="1">
      <alignment horizontal="center" vertical="center"/>
      <protection locked="0"/>
    </xf>
    <xf numFmtId="20" fontId="35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/>
      <protection locked="0"/>
    </xf>
    <xf numFmtId="0" fontId="0" fillId="26" borderId="13" xfId="0" applyFill="1" applyBorder="1" applyAlignment="1" applyProtection="1">
      <alignment/>
      <protection locked="0"/>
    </xf>
    <xf numFmtId="0" fontId="0" fillId="26" borderId="0" xfId="0" applyFill="1" applyBorder="1" applyAlignment="1" applyProtection="1">
      <alignment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26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51" fillId="26" borderId="0" xfId="0" applyFont="1" applyFill="1" applyBorder="1" applyAlignment="1" applyProtection="1">
      <alignment horizontal="center" vertical="center"/>
      <protection locked="0"/>
    </xf>
    <xf numFmtId="0" fontId="50" fillId="26" borderId="0" xfId="0" applyFont="1" applyFill="1" applyBorder="1" applyAlignment="1" applyProtection="1">
      <alignment horizontal="center" vertical="center"/>
      <protection locked="0"/>
    </xf>
    <xf numFmtId="0" fontId="48" fillId="26" borderId="0" xfId="0" applyFont="1" applyFill="1" applyBorder="1" applyAlignment="1" applyProtection="1">
      <alignment/>
      <protection locked="0"/>
    </xf>
    <xf numFmtId="0" fontId="52" fillId="24" borderId="0" xfId="0" applyFont="1" applyFill="1" applyBorder="1" applyAlignment="1" applyProtection="1">
      <alignment horizontal="center" vertical="center"/>
      <protection locked="0"/>
    </xf>
    <xf numFmtId="14" fontId="53" fillId="24" borderId="0" xfId="0" applyNumberFormat="1" applyFont="1" applyFill="1" applyBorder="1" applyAlignment="1" applyProtection="1">
      <alignment horizontal="center" vertical="center"/>
      <protection locked="0"/>
    </xf>
    <xf numFmtId="0" fontId="53" fillId="24" borderId="0" xfId="0" applyFont="1" applyFill="1" applyBorder="1" applyAlignment="1" applyProtection="1">
      <alignment horizontal="center" vertical="center"/>
      <protection locked="0"/>
    </xf>
    <xf numFmtId="0" fontId="48" fillId="24" borderId="0" xfId="0" applyFont="1" applyFill="1" applyBorder="1" applyAlignment="1" applyProtection="1">
      <alignment horizontal="center"/>
      <protection locked="0"/>
    </xf>
    <xf numFmtId="0" fontId="54" fillId="24" borderId="0" xfId="0" applyFont="1" applyFill="1" applyBorder="1" applyAlignment="1" applyProtection="1">
      <alignment horizontal="center" vertical="center"/>
      <protection locked="0"/>
    </xf>
    <xf numFmtId="0" fontId="55" fillId="24" borderId="0" xfId="0" applyFont="1" applyFill="1" applyBorder="1" applyAlignment="1" applyProtection="1">
      <alignment horizontal="left" vertical="center"/>
      <protection locked="0"/>
    </xf>
    <xf numFmtId="0" fontId="54" fillId="24" borderId="0" xfId="0" applyFont="1" applyFill="1" applyBorder="1" applyAlignment="1" applyProtection="1">
      <alignment horizontal="left" vertical="center"/>
      <protection locked="0"/>
    </xf>
    <xf numFmtId="0" fontId="56" fillId="24" borderId="0" xfId="0" applyFont="1" applyFill="1" applyBorder="1" applyAlignment="1" applyProtection="1">
      <alignment horizontal="center" vertical="center"/>
      <protection hidden="1"/>
    </xf>
    <xf numFmtId="0" fontId="54" fillId="24" borderId="0" xfId="0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/>
      <protection locked="0"/>
    </xf>
    <xf numFmtId="0" fontId="15" fillId="24" borderId="10" xfId="0" applyFont="1" applyFill="1" applyBorder="1" applyAlignment="1" applyProtection="1">
      <alignment horizontal="center" vertical="center"/>
      <protection locked="0"/>
    </xf>
    <xf numFmtId="0" fontId="15" fillId="24" borderId="10" xfId="0" applyFont="1" applyFill="1" applyBorder="1" applyAlignment="1" applyProtection="1">
      <alignment horizontal="left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15" fillId="24" borderId="10" xfId="0" applyFont="1" applyFill="1" applyBorder="1" applyAlignment="1" applyProtection="1">
      <alignment horizontal="center" vertical="center"/>
      <protection hidden="1" locked="0"/>
    </xf>
    <xf numFmtId="0" fontId="15" fillId="24" borderId="15" xfId="0" applyFont="1" applyFill="1" applyBorder="1" applyAlignment="1" applyProtection="1">
      <alignment horizontal="center" vertical="center"/>
      <protection locked="0"/>
    </xf>
    <xf numFmtId="0" fontId="15" fillId="24" borderId="16" xfId="0" applyFont="1" applyFill="1" applyBorder="1" applyAlignment="1" applyProtection="1">
      <alignment horizontal="left" vertical="center"/>
      <protection locked="0"/>
    </xf>
    <xf numFmtId="0" fontId="1" fillId="24" borderId="16" xfId="0" applyFont="1" applyFill="1" applyBorder="1" applyAlignment="1" applyProtection="1">
      <alignment horizontal="center" vertical="center"/>
      <protection hidden="1" locked="0"/>
    </xf>
    <xf numFmtId="0" fontId="15" fillId="24" borderId="16" xfId="0" applyFont="1" applyFill="1" applyBorder="1" applyAlignment="1" applyProtection="1">
      <alignment horizontal="center" vertical="center"/>
      <protection hidden="1" locked="0"/>
    </xf>
    <xf numFmtId="0" fontId="1" fillId="24" borderId="17" xfId="0" applyFont="1" applyFill="1" applyBorder="1" applyAlignment="1" applyProtection="1">
      <alignment horizontal="center" vertical="center"/>
      <protection hidden="1" locked="0"/>
    </xf>
    <xf numFmtId="0" fontId="15" fillId="24" borderId="18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 horizontal="center" vertical="center"/>
      <protection hidden="1" locked="0"/>
    </xf>
    <xf numFmtId="0" fontId="15" fillId="24" borderId="20" xfId="0" applyFont="1" applyFill="1" applyBorder="1" applyAlignment="1" applyProtection="1">
      <alignment horizontal="center" vertical="center"/>
      <protection locked="0"/>
    </xf>
    <xf numFmtId="0" fontId="15" fillId="24" borderId="21" xfId="0" applyFont="1" applyFill="1" applyBorder="1" applyAlignment="1" applyProtection="1">
      <alignment horizontal="left" vertical="center"/>
      <protection locked="0"/>
    </xf>
    <xf numFmtId="0" fontId="1" fillId="24" borderId="21" xfId="0" applyFont="1" applyFill="1" applyBorder="1" applyAlignment="1" applyProtection="1">
      <alignment horizontal="center" vertical="center"/>
      <protection hidden="1" locked="0"/>
    </xf>
    <xf numFmtId="0" fontId="15" fillId="24" borderId="21" xfId="0" applyFont="1" applyFill="1" applyBorder="1" applyAlignment="1" applyProtection="1">
      <alignment horizontal="center" vertical="center"/>
      <protection hidden="1" locked="0"/>
    </xf>
    <xf numFmtId="0" fontId="1" fillId="24" borderId="22" xfId="0" applyFont="1" applyFill="1" applyBorder="1" applyAlignment="1" applyProtection="1">
      <alignment horizontal="center" vertical="center"/>
      <protection hidden="1" locked="0"/>
    </xf>
    <xf numFmtId="0" fontId="9" fillId="25" borderId="23" xfId="0" applyFont="1" applyFill="1" applyBorder="1" applyAlignment="1" applyProtection="1">
      <alignment horizontal="center" vertical="center"/>
      <protection locked="0"/>
    </xf>
    <xf numFmtId="0" fontId="34" fillId="25" borderId="24" xfId="0" applyFont="1" applyFill="1" applyBorder="1" applyAlignment="1" applyProtection="1">
      <alignment horizontal="center" vertical="center"/>
      <protection locked="0"/>
    </xf>
    <xf numFmtId="0" fontId="13" fillId="26" borderId="13" xfId="47" applyFont="1" applyFill="1" applyBorder="1" applyAlignment="1" applyProtection="1">
      <alignment horizontal="center" vertical="center"/>
      <protection locked="0"/>
    </xf>
    <xf numFmtId="0" fontId="13" fillId="26" borderId="0" xfId="47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/>
      <protection locked="0"/>
    </xf>
    <xf numFmtId="0" fontId="8" fillId="4" borderId="25" xfId="0" applyFont="1" applyFill="1" applyBorder="1" applyAlignment="1" applyProtection="1">
      <alignment horizontal="center"/>
      <protection locked="0"/>
    </xf>
    <xf numFmtId="0" fontId="8" fillId="4" borderId="26" xfId="0" applyFont="1" applyFill="1" applyBorder="1" applyAlignment="1" applyProtection="1">
      <alignment horizontal="center"/>
      <protection locked="0"/>
    </xf>
    <xf numFmtId="0" fontId="8" fillId="4" borderId="2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25" borderId="24" xfId="0" applyFont="1" applyFill="1" applyBorder="1" applyAlignment="1" applyProtection="1">
      <alignment horizontal="center" vertical="center"/>
      <protection locked="0"/>
    </xf>
    <xf numFmtId="0" fontId="9" fillId="25" borderId="28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1" fillId="8" borderId="10" xfId="0" applyFont="1" applyFill="1" applyBorder="1" applyAlignment="1" applyProtection="1">
      <alignment horizontal="center" vertical="center" wrapText="1"/>
      <protection locked="0"/>
    </xf>
    <xf numFmtId="0" fontId="35" fillId="25" borderId="10" xfId="0" applyFont="1" applyFill="1" applyBorder="1" applyAlignment="1" applyProtection="1">
      <alignment horizontal="left" vertical="center"/>
      <protection hidden="1"/>
    </xf>
    <xf numFmtId="0" fontId="57" fillId="24" borderId="0" xfId="0" applyFont="1" applyFill="1" applyBorder="1" applyAlignment="1" applyProtection="1">
      <alignment horizontal="center" vertical="center"/>
      <protection locked="0"/>
    </xf>
    <xf numFmtId="0" fontId="58" fillId="24" borderId="0" xfId="0" applyFont="1" applyFill="1" applyBorder="1" applyAlignment="1" applyProtection="1">
      <alignment horizontal="center" vertical="center"/>
      <protection locked="0"/>
    </xf>
    <xf numFmtId="0" fontId="52" fillId="24" borderId="0" xfId="0" applyFont="1" applyFill="1" applyBorder="1" applyAlignment="1" applyProtection="1">
      <alignment horizontal="center" vertical="center" wrapText="1"/>
      <protection locked="0"/>
    </xf>
    <xf numFmtId="0" fontId="53" fillId="24" borderId="0" xfId="0" applyFont="1" applyFill="1" applyBorder="1" applyAlignment="1" applyProtection="1">
      <alignment horizontal="left" vertical="center"/>
      <protection hidden="1"/>
    </xf>
    <xf numFmtId="0" fontId="59" fillId="24" borderId="0" xfId="0" applyFont="1" applyFill="1" applyBorder="1" applyAlignment="1" applyProtection="1">
      <alignment horizontal="center"/>
      <protection locked="0"/>
    </xf>
    <xf numFmtId="0" fontId="48" fillId="24" borderId="0" xfId="0" applyFont="1" applyFill="1" applyBorder="1" applyAlignment="1" applyProtection="1">
      <alignment horizontal="center"/>
      <protection locked="0"/>
    </xf>
    <xf numFmtId="0" fontId="60" fillId="26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25" borderId="23" xfId="0" applyFont="1" applyFill="1" applyBorder="1" applyAlignment="1" applyProtection="1">
      <alignment horizontal="center" vertical="center"/>
      <protection locked="0"/>
    </xf>
    <xf numFmtId="0" fontId="2" fillId="25" borderId="24" xfId="0" applyFont="1" applyFill="1" applyBorder="1" applyAlignment="1" applyProtection="1">
      <alignment horizontal="center" vertical="center"/>
      <protection locked="0"/>
    </xf>
    <xf numFmtId="0" fontId="2" fillId="25" borderId="2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2</xdr:row>
      <xdr:rowOff>47625</xdr:rowOff>
    </xdr:from>
    <xdr:to>
      <xdr:col>5</xdr:col>
      <xdr:colOff>85725</xdr:colOff>
      <xdr:row>7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7147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323850</xdr:colOff>
      <xdr:row>6</xdr:row>
      <xdr:rowOff>76200</xdr:rowOff>
    </xdr:from>
    <xdr:ext cx="2819400" cy="638175"/>
    <xdr:sp>
      <xdr:nvSpPr>
        <xdr:cNvPr id="2" name="Text Box 2"/>
        <xdr:cNvSpPr txBox="1">
          <a:spLocks noChangeArrowheads="1"/>
        </xdr:cNvSpPr>
      </xdr:nvSpPr>
      <xdr:spPr>
        <a:xfrm>
          <a:off x="2838450" y="1047750"/>
          <a:ext cx="2819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55"/>
  <sheetViews>
    <sheetView tabSelected="1" workbookViewId="0" topLeftCell="A1">
      <selection activeCell="A9" sqref="A9:J9"/>
    </sheetView>
  </sheetViews>
  <sheetFormatPr defaultColWidth="0" defaultRowHeight="12.75" zeroHeight="1"/>
  <cols>
    <col min="1" max="1" width="10.75390625" style="16" bestFit="1" customWidth="1"/>
    <col min="2" max="2" width="22.25390625" style="16" bestFit="1" customWidth="1"/>
    <col min="3" max="4" width="9.125" style="16" customWidth="1"/>
    <col min="5" max="5" width="11.625" style="16" bestFit="1" customWidth="1"/>
    <col min="6" max="10" width="9.125" style="16" customWidth="1"/>
    <col min="11" max="11" width="6.875" style="16" customWidth="1"/>
    <col min="12" max="12" width="7.875" style="16" customWidth="1"/>
    <col min="13" max="16384" width="0" style="16" hidden="1" customWidth="1"/>
  </cols>
  <sheetData>
    <row r="1" spans="1:12" s="1" customFormat="1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12"/>
      <c r="L1" s="12"/>
    </row>
    <row r="2" spans="1:12" s="1" customFormat="1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12"/>
      <c r="L2" s="12"/>
    </row>
    <row r="3" spans="1:12" s="1" customFormat="1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13"/>
      <c r="L3" s="14"/>
    </row>
    <row r="4" spans="1:12" s="1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13"/>
      <c r="L4" s="14"/>
    </row>
    <row r="5" spans="1:12" s="1" customFormat="1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13"/>
      <c r="L5" s="14"/>
    </row>
    <row r="6" spans="1:12" s="1" customFormat="1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13"/>
      <c r="L6" s="14"/>
    </row>
    <row r="7" spans="1:12" s="1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13"/>
      <c r="L7" s="14"/>
    </row>
    <row r="8" spans="1:12" s="1" customFormat="1" ht="63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13"/>
      <c r="L8" s="14"/>
    </row>
    <row r="9" spans="1:12" s="1" customFormat="1" ht="27.75" customHeight="1">
      <c r="A9" s="49" t="s">
        <v>38</v>
      </c>
      <c r="B9" s="50"/>
      <c r="C9" s="50"/>
      <c r="D9" s="50"/>
      <c r="E9" s="50"/>
      <c r="F9" s="50"/>
      <c r="G9" s="50"/>
      <c r="H9" s="50"/>
      <c r="I9" s="50"/>
      <c r="J9" s="50"/>
      <c r="K9" s="51"/>
      <c r="L9" s="52"/>
    </row>
    <row r="10" spans="2:12" s="2" customFormat="1" ht="12.7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6" s="1" customFormat="1" ht="16.5" customHeight="1">
      <c r="A11" s="54" t="s">
        <v>0</v>
      </c>
      <c r="B11" s="55"/>
      <c r="C11" s="55"/>
      <c r="D11" s="55"/>
      <c r="E11" s="55"/>
      <c r="F11" s="55"/>
      <c r="G11" s="55"/>
      <c r="H11" s="55"/>
      <c r="I11" s="55"/>
      <c r="J11" s="56"/>
      <c r="K11" s="53"/>
      <c r="L11" s="53"/>
      <c r="M11" s="7"/>
      <c r="N11" s="7"/>
      <c r="O11" s="4"/>
      <c r="P11" s="4"/>
    </row>
    <row r="12" spans="1:12" s="1" customFormat="1" ht="15.75">
      <c r="A12" s="8" t="s">
        <v>1</v>
      </c>
      <c r="B12" s="9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10" t="s">
        <v>8</v>
      </c>
      <c r="I12" s="10" t="s">
        <v>9</v>
      </c>
      <c r="J12" s="15" t="s">
        <v>10</v>
      </c>
      <c r="K12" s="53"/>
      <c r="L12" s="53"/>
    </row>
    <row r="13" spans="1:12" s="1" customFormat="1" ht="26.25" customHeight="1">
      <c r="A13" s="33">
        <v>1</v>
      </c>
      <c r="B13" s="34" t="s">
        <v>40</v>
      </c>
      <c r="C13" s="35">
        <v>2</v>
      </c>
      <c r="D13" s="35">
        <v>2</v>
      </c>
      <c r="E13" s="35">
        <v>0</v>
      </c>
      <c r="F13" s="35">
        <v>0</v>
      </c>
      <c r="G13" s="35">
        <v>2</v>
      </c>
      <c r="H13" s="35">
        <v>0</v>
      </c>
      <c r="I13" s="36">
        <v>6</v>
      </c>
      <c r="J13" s="35">
        <v>2</v>
      </c>
      <c r="K13" s="53"/>
      <c r="L13" s="53"/>
    </row>
    <row r="14" spans="1:12" s="1" customFormat="1" ht="26.25" customHeight="1">
      <c r="A14" s="33">
        <v>2</v>
      </c>
      <c r="B14" s="34" t="s">
        <v>33</v>
      </c>
      <c r="C14" s="35">
        <v>2</v>
      </c>
      <c r="D14" s="35">
        <v>1</v>
      </c>
      <c r="E14" s="35">
        <v>0</v>
      </c>
      <c r="F14" s="35">
        <v>1</v>
      </c>
      <c r="G14" s="35">
        <v>1</v>
      </c>
      <c r="H14" s="35">
        <v>1</v>
      </c>
      <c r="I14" s="36">
        <v>3</v>
      </c>
      <c r="J14" s="35">
        <v>0</v>
      </c>
      <c r="K14" s="53"/>
      <c r="L14" s="53"/>
    </row>
    <row r="15" spans="1:12" s="1" customFormat="1" ht="26.25" customHeight="1">
      <c r="A15" s="33">
        <v>3</v>
      </c>
      <c r="B15" s="34" t="s">
        <v>31</v>
      </c>
      <c r="C15" s="35">
        <v>2</v>
      </c>
      <c r="D15" s="35">
        <v>0</v>
      </c>
      <c r="E15" s="35">
        <v>0</v>
      </c>
      <c r="F15" s="35">
        <v>2</v>
      </c>
      <c r="G15" s="35">
        <v>0</v>
      </c>
      <c r="H15" s="35">
        <v>2</v>
      </c>
      <c r="I15" s="36">
        <v>0</v>
      </c>
      <c r="J15" s="35">
        <v>-2</v>
      </c>
      <c r="K15" s="53"/>
      <c r="L15" s="53"/>
    </row>
    <row r="16" spans="1:12" s="1" customFormat="1" ht="25.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3"/>
      <c r="L16" s="53"/>
    </row>
    <row r="17" spans="1:12" s="1" customFormat="1" ht="15.7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3"/>
      <c r="L17" s="53"/>
    </row>
    <row r="18" spans="1:12" s="1" customFormat="1" ht="15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3"/>
      <c r="L18" s="53"/>
    </row>
    <row r="19" spans="1:12" s="1" customFormat="1" ht="15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3"/>
      <c r="L19" s="53"/>
    </row>
    <row r="20" spans="1:12" s="1" customFormat="1" ht="15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3"/>
      <c r="L20" s="53"/>
    </row>
    <row r="21" spans="1:12" s="1" customFormat="1" ht="15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3"/>
      <c r="L21" s="53"/>
    </row>
    <row r="22" spans="1:12" s="1" customFormat="1" ht="18.75" customHeight="1">
      <c r="A22" s="49" t="s">
        <v>12</v>
      </c>
      <c r="B22" s="58"/>
      <c r="C22" s="58"/>
      <c r="D22" s="58"/>
      <c r="E22" s="58"/>
      <c r="F22" s="58"/>
      <c r="G22" s="58"/>
      <c r="H22" s="58"/>
      <c r="I22" s="58"/>
      <c r="J22" s="59"/>
      <c r="K22" s="53"/>
      <c r="L22" s="53"/>
    </row>
    <row r="23" spans="1:12" s="1" customFormat="1" ht="18.75" customHeight="1">
      <c r="A23" s="60" t="s">
        <v>13</v>
      </c>
      <c r="B23" s="60"/>
      <c r="C23" s="60"/>
      <c r="D23" s="60"/>
      <c r="E23" s="60"/>
      <c r="F23" s="60"/>
      <c r="G23" s="60"/>
      <c r="H23" s="60"/>
      <c r="I23" s="60"/>
      <c r="J23" s="60"/>
      <c r="K23" s="53"/>
      <c r="L23" s="53"/>
    </row>
    <row r="24" spans="1:12" s="1" customFormat="1" ht="12.75">
      <c r="A24" s="3" t="s">
        <v>14</v>
      </c>
      <c r="B24" s="3" t="s">
        <v>15</v>
      </c>
      <c r="C24" s="3" t="s">
        <v>16</v>
      </c>
      <c r="D24" s="3" t="s">
        <v>17</v>
      </c>
      <c r="E24" s="61" t="s">
        <v>18</v>
      </c>
      <c r="F24" s="61"/>
      <c r="G24" s="61" t="s">
        <v>19</v>
      </c>
      <c r="H24" s="61"/>
      <c r="I24" s="61" t="s">
        <v>20</v>
      </c>
      <c r="J24" s="61"/>
      <c r="K24" s="53"/>
      <c r="L24" s="53"/>
    </row>
    <row r="25" spans="1:12" s="1" customFormat="1" ht="18.75" customHeight="1">
      <c r="A25" s="5">
        <v>45410</v>
      </c>
      <c r="B25" s="6" t="s">
        <v>30</v>
      </c>
      <c r="C25" s="6" t="s">
        <v>34</v>
      </c>
      <c r="D25" s="11" t="s">
        <v>35</v>
      </c>
      <c r="E25" s="62" t="str">
        <f>B51</f>
        <v>ÖZÜNTEKS ÇAMLICA</v>
      </c>
      <c r="F25" s="62"/>
      <c r="G25" s="62" t="str">
        <f>B52</f>
        <v>KESTEL BELEDİYESPOR</v>
      </c>
      <c r="H25" s="62"/>
      <c r="I25" s="6">
        <v>0</v>
      </c>
      <c r="J25" s="6">
        <v>1</v>
      </c>
      <c r="K25" s="53"/>
      <c r="L25" s="53"/>
    </row>
    <row r="26" spans="1:12" s="1" customFormat="1" ht="18.75" customHeight="1">
      <c r="A26" s="6"/>
      <c r="B26" s="6"/>
      <c r="C26" s="6"/>
      <c r="D26" s="6"/>
      <c r="E26" s="62" t="str">
        <f>B53</f>
        <v>FETHİYE İDMAN YURDU</v>
      </c>
      <c r="F26" s="62"/>
      <c r="G26" s="62" t="str">
        <f>B54</f>
        <v>BAY</v>
      </c>
      <c r="H26" s="62"/>
      <c r="I26" s="6"/>
      <c r="J26" s="6"/>
      <c r="K26" s="53"/>
      <c r="L26" s="53"/>
    </row>
    <row r="27" spans="1:12" s="1" customFormat="1" ht="18.75" customHeight="1">
      <c r="A27" s="60" t="s">
        <v>21</v>
      </c>
      <c r="B27" s="60"/>
      <c r="C27" s="60"/>
      <c r="D27" s="60"/>
      <c r="E27" s="60"/>
      <c r="F27" s="60"/>
      <c r="G27" s="60"/>
      <c r="H27" s="60"/>
      <c r="I27" s="60"/>
      <c r="J27" s="60"/>
      <c r="K27" s="53"/>
      <c r="L27" s="53"/>
    </row>
    <row r="28" spans="1:12" s="1" customFormat="1" ht="12.75">
      <c r="A28" s="3" t="s">
        <v>14</v>
      </c>
      <c r="B28" s="3" t="s">
        <v>15</v>
      </c>
      <c r="C28" s="3" t="s">
        <v>16</v>
      </c>
      <c r="D28" s="3" t="s">
        <v>17</v>
      </c>
      <c r="E28" s="61" t="s">
        <v>18</v>
      </c>
      <c r="F28" s="61"/>
      <c r="G28" s="61" t="s">
        <v>19</v>
      </c>
      <c r="H28" s="61"/>
      <c r="I28" s="61" t="s">
        <v>20</v>
      </c>
      <c r="J28" s="61"/>
      <c r="K28" s="53"/>
      <c r="L28" s="53"/>
    </row>
    <row r="29" spans="1:12" s="1" customFormat="1" ht="18.75" customHeight="1">
      <c r="A29" s="5">
        <v>45413</v>
      </c>
      <c r="B29" s="6" t="s">
        <v>30</v>
      </c>
      <c r="C29" s="6" t="s">
        <v>36</v>
      </c>
      <c r="D29" s="6" t="s">
        <v>37</v>
      </c>
      <c r="E29" s="62" t="str">
        <f>E26</f>
        <v>FETHİYE İDMAN YURDU</v>
      </c>
      <c r="F29" s="62"/>
      <c r="G29" s="62" t="str">
        <f>B51</f>
        <v>ÖZÜNTEKS ÇAMLICA</v>
      </c>
      <c r="H29" s="62"/>
      <c r="I29" s="6">
        <v>1</v>
      </c>
      <c r="J29" s="6">
        <v>0</v>
      </c>
      <c r="K29" s="53"/>
      <c r="L29" s="53"/>
    </row>
    <row r="30" spans="1:12" s="1" customFormat="1" ht="18.75" customHeight="1">
      <c r="A30" s="6"/>
      <c r="B30" s="6"/>
      <c r="C30" s="6"/>
      <c r="D30" s="6"/>
      <c r="E30" s="62" t="str">
        <f>G25</f>
        <v>KESTEL BELEDİYESPOR</v>
      </c>
      <c r="F30" s="62"/>
      <c r="G30" s="62" t="str">
        <f>B54</f>
        <v>BAY</v>
      </c>
      <c r="H30" s="62"/>
      <c r="I30" s="6"/>
      <c r="J30" s="6"/>
      <c r="K30" s="53"/>
      <c r="L30" s="53"/>
    </row>
    <row r="31" spans="1:12" s="1" customFormat="1" ht="18.75" customHeight="1">
      <c r="A31" s="60" t="s">
        <v>22</v>
      </c>
      <c r="B31" s="60"/>
      <c r="C31" s="60"/>
      <c r="D31" s="60"/>
      <c r="E31" s="60"/>
      <c r="F31" s="60"/>
      <c r="G31" s="60"/>
      <c r="H31" s="60"/>
      <c r="I31" s="60"/>
      <c r="J31" s="60"/>
      <c r="K31" s="53"/>
      <c r="L31" s="53"/>
    </row>
    <row r="32" spans="1:12" s="1" customFormat="1" ht="12.75">
      <c r="A32" s="3" t="s">
        <v>14</v>
      </c>
      <c r="B32" s="3" t="s">
        <v>15</v>
      </c>
      <c r="C32" s="3" t="s">
        <v>16</v>
      </c>
      <c r="D32" s="3" t="s">
        <v>17</v>
      </c>
      <c r="E32" s="61" t="s">
        <v>18</v>
      </c>
      <c r="F32" s="61"/>
      <c r="G32" s="61" t="s">
        <v>19</v>
      </c>
      <c r="H32" s="61"/>
      <c r="I32" s="61" t="s">
        <v>20</v>
      </c>
      <c r="J32" s="61"/>
      <c r="K32" s="53"/>
      <c r="L32" s="53"/>
    </row>
    <row r="33" spans="1:12" s="1" customFormat="1" ht="18.75" customHeight="1">
      <c r="A33" s="5">
        <v>45417</v>
      </c>
      <c r="B33" s="6" t="s">
        <v>41</v>
      </c>
      <c r="C33" s="6" t="s">
        <v>34</v>
      </c>
      <c r="D33" s="6" t="s">
        <v>42</v>
      </c>
      <c r="E33" s="62" t="str">
        <f>E30</f>
        <v>KESTEL BELEDİYESPOR</v>
      </c>
      <c r="F33" s="62"/>
      <c r="G33" s="62" t="str">
        <f>E29</f>
        <v>FETHİYE İDMAN YURDU</v>
      </c>
      <c r="H33" s="62"/>
      <c r="I33" s="6">
        <v>1</v>
      </c>
      <c r="J33" s="6">
        <v>0</v>
      </c>
      <c r="K33" s="53"/>
      <c r="L33" s="53"/>
    </row>
    <row r="34" spans="1:12" s="1" customFormat="1" ht="18.75" customHeight="1">
      <c r="A34" s="6"/>
      <c r="B34" s="6"/>
      <c r="C34" s="6"/>
      <c r="D34" s="6"/>
      <c r="E34" s="62" t="str">
        <f>B51</f>
        <v>ÖZÜNTEKS ÇAMLICA</v>
      </c>
      <c r="F34" s="62"/>
      <c r="G34" s="62" t="str">
        <f>B54</f>
        <v>BAY</v>
      </c>
      <c r="H34" s="62"/>
      <c r="I34" s="6"/>
      <c r="J34" s="6"/>
      <c r="K34" s="53"/>
      <c r="L34" s="53"/>
    </row>
    <row r="35" spans="1:12" ht="18.75" customHeight="1">
      <c r="A35" s="63" t="s">
        <v>23</v>
      </c>
      <c r="B35" s="63"/>
      <c r="C35" s="63"/>
      <c r="D35" s="63"/>
      <c r="E35" s="63"/>
      <c r="F35" s="63"/>
      <c r="G35" s="63"/>
      <c r="H35" s="63"/>
      <c r="I35" s="63"/>
      <c r="J35" s="63"/>
      <c r="K35" s="53"/>
      <c r="L35" s="53"/>
    </row>
    <row r="36" spans="1:12" ht="18.75" customHeight="1">
      <c r="A36" s="64" t="s">
        <v>24</v>
      </c>
      <c r="B36" s="64"/>
      <c r="C36" s="64"/>
      <c r="D36" s="64"/>
      <c r="E36" s="64"/>
      <c r="F36" s="64"/>
      <c r="G36" s="64"/>
      <c r="H36" s="64"/>
      <c r="I36" s="64"/>
      <c r="J36" s="64"/>
      <c r="K36" s="53"/>
      <c r="L36" s="53"/>
    </row>
    <row r="37" spans="1:12" ht="12.75">
      <c r="A37" s="23" t="s">
        <v>14</v>
      </c>
      <c r="B37" s="23" t="s">
        <v>15</v>
      </c>
      <c r="C37" s="23" t="s">
        <v>16</v>
      </c>
      <c r="D37" s="23" t="s">
        <v>17</v>
      </c>
      <c r="E37" s="65" t="s">
        <v>18</v>
      </c>
      <c r="F37" s="65"/>
      <c r="G37" s="65" t="s">
        <v>19</v>
      </c>
      <c r="H37" s="65"/>
      <c r="I37" s="65" t="s">
        <v>20</v>
      </c>
      <c r="J37" s="65"/>
      <c r="K37" s="53"/>
      <c r="L37" s="53"/>
    </row>
    <row r="38" spans="1:12" ht="18.75" customHeight="1">
      <c r="A38" s="24"/>
      <c r="B38" s="25"/>
      <c r="C38" s="25"/>
      <c r="D38" s="25"/>
      <c r="E38" s="66" t="str">
        <f>G25</f>
        <v>KESTEL BELEDİYESPOR</v>
      </c>
      <c r="F38" s="66"/>
      <c r="G38" s="66" t="str">
        <f>E25</f>
        <v>ÖZÜNTEKS ÇAMLICA</v>
      </c>
      <c r="H38" s="66"/>
      <c r="I38" s="25"/>
      <c r="J38" s="25"/>
      <c r="K38" s="53"/>
      <c r="L38" s="53"/>
    </row>
    <row r="39" spans="1:12" ht="18.75" customHeight="1">
      <c r="A39" s="25"/>
      <c r="B39" s="25"/>
      <c r="C39" s="25"/>
      <c r="D39" s="25"/>
      <c r="E39" s="66" t="str">
        <f>G26</f>
        <v>BAY</v>
      </c>
      <c r="F39" s="66"/>
      <c r="G39" s="66" t="str">
        <f>E26</f>
        <v>FETHİYE İDMAN YURDU</v>
      </c>
      <c r="H39" s="66"/>
      <c r="I39" s="25"/>
      <c r="J39" s="25"/>
      <c r="K39" s="53"/>
      <c r="L39" s="53"/>
    </row>
    <row r="40" spans="1:12" ht="18.75" customHeight="1">
      <c r="A40" s="64" t="s">
        <v>25</v>
      </c>
      <c r="B40" s="64"/>
      <c r="C40" s="64"/>
      <c r="D40" s="64"/>
      <c r="E40" s="64"/>
      <c r="F40" s="64"/>
      <c r="G40" s="64"/>
      <c r="H40" s="64"/>
      <c r="I40" s="64"/>
      <c r="J40" s="64"/>
      <c r="K40" s="53"/>
      <c r="L40" s="53"/>
    </row>
    <row r="41" spans="1:12" ht="12.75">
      <c r="A41" s="23" t="s">
        <v>14</v>
      </c>
      <c r="B41" s="23" t="s">
        <v>15</v>
      </c>
      <c r="C41" s="23" t="s">
        <v>16</v>
      </c>
      <c r="D41" s="23" t="s">
        <v>17</v>
      </c>
      <c r="E41" s="65" t="s">
        <v>18</v>
      </c>
      <c r="F41" s="65"/>
      <c r="G41" s="65" t="s">
        <v>19</v>
      </c>
      <c r="H41" s="65"/>
      <c r="I41" s="65" t="s">
        <v>20</v>
      </c>
      <c r="J41" s="65"/>
      <c r="K41" s="53"/>
      <c r="L41" s="53"/>
    </row>
    <row r="42" spans="1:12" ht="18.75" customHeight="1">
      <c r="A42" s="24"/>
      <c r="B42" s="25"/>
      <c r="C42" s="25"/>
      <c r="D42" s="25"/>
      <c r="E42" s="66" t="str">
        <f>G29</f>
        <v>ÖZÜNTEKS ÇAMLICA</v>
      </c>
      <c r="F42" s="66"/>
      <c r="G42" s="66" t="str">
        <f>E29</f>
        <v>FETHİYE İDMAN YURDU</v>
      </c>
      <c r="H42" s="66"/>
      <c r="I42" s="25"/>
      <c r="J42" s="25"/>
      <c r="K42" s="53"/>
      <c r="L42" s="53"/>
    </row>
    <row r="43" spans="1:12" ht="18.75" customHeight="1">
      <c r="A43" s="25"/>
      <c r="B43" s="25"/>
      <c r="C43" s="25"/>
      <c r="D43" s="25"/>
      <c r="E43" s="66" t="str">
        <f>G30</f>
        <v>BAY</v>
      </c>
      <c r="F43" s="66"/>
      <c r="G43" s="66" t="str">
        <f>E30</f>
        <v>KESTEL BELEDİYESPOR</v>
      </c>
      <c r="H43" s="66"/>
      <c r="I43" s="25"/>
      <c r="J43" s="25"/>
      <c r="K43" s="53"/>
      <c r="L43" s="53"/>
    </row>
    <row r="44" spans="1:12" ht="18.75" customHeight="1">
      <c r="A44" s="64" t="s">
        <v>26</v>
      </c>
      <c r="B44" s="64"/>
      <c r="C44" s="64"/>
      <c r="D44" s="64"/>
      <c r="E44" s="64"/>
      <c r="F44" s="64"/>
      <c r="G44" s="64"/>
      <c r="H44" s="64"/>
      <c r="I44" s="64"/>
      <c r="J44" s="64"/>
      <c r="K44" s="53"/>
      <c r="L44" s="53"/>
    </row>
    <row r="45" spans="1:12" ht="12.75">
      <c r="A45" s="23" t="s">
        <v>14</v>
      </c>
      <c r="B45" s="23" t="s">
        <v>15</v>
      </c>
      <c r="C45" s="23" t="s">
        <v>16</v>
      </c>
      <c r="D45" s="23" t="s">
        <v>17</v>
      </c>
      <c r="E45" s="65" t="s">
        <v>18</v>
      </c>
      <c r="F45" s="65"/>
      <c r="G45" s="65" t="s">
        <v>19</v>
      </c>
      <c r="H45" s="65"/>
      <c r="I45" s="65" t="s">
        <v>20</v>
      </c>
      <c r="J45" s="65"/>
      <c r="K45" s="53"/>
      <c r="L45" s="53"/>
    </row>
    <row r="46" spans="1:12" ht="18.75" customHeight="1">
      <c r="A46" s="24"/>
      <c r="B46" s="25"/>
      <c r="C46" s="25"/>
      <c r="D46" s="25"/>
      <c r="E46" s="66" t="str">
        <f>G33</f>
        <v>FETHİYE İDMAN YURDU</v>
      </c>
      <c r="F46" s="66"/>
      <c r="G46" s="66" t="str">
        <f>E33</f>
        <v>KESTEL BELEDİYESPOR</v>
      </c>
      <c r="H46" s="66"/>
      <c r="I46" s="25"/>
      <c r="J46" s="25"/>
      <c r="K46" s="53"/>
      <c r="L46" s="53"/>
    </row>
    <row r="47" spans="1:12" ht="18.75" customHeight="1">
      <c r="A47" s="25"/>
      <c r="B47" s="25"/>
      <c r="C47" s="25"/>
      <c r="D47" s="25"/>
      <c r="E47" s="66" t="str">
        <f>G34</f>
        <v>BAY</v>
      </c>
      <c r="F47" s="66"/>
      <c r="G47" s="66" t="str">
        <f>E34</f>
        <v>ÖZÜNTEKS ÇAMLICA</v>
      </c>
      <c r="H47" s="66"/>
      <c r="I47" s="25"/>
      <c r="J47" s="25"/>
      <c r="K47" s="53"/>
      <c r="L47" s="53"/>
    </row>
    <row r="48" spans="1:12" ht="18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17"/>
      <c r="L48" s="17"/>
    </row>
    <row r="49" spans="1:16" ht="16.5" customHeight="1">
      <c r="A49" s="67" t="s">
        <v>0</v>
      </c>
      <c r="B49" s="68"/>
      <c r="C49" s="68"/>
      <c r="D49" s="68"/>
      <c r="E49" s="68"/>
      <c r="F49" s="68"/>
      <c r="G49" s="68"/>
      <c r="H49" s="68"/>
      <c r="I49" s="68"/>
      <c r="J49" s="68"/>
      <c r="K49" s="69" t="s">
        <v>27</v>
      </c>
      <c r="L49" s="69"/>
      <c r="M49" s="18"/>
      <c r="N49" s="18"/>
      <c r="O49" s="19"/>
      <c r="P49" s="19"/>
    </row>
    <row r="50" spans="1:12" ht="15">
      <c r="A50" s="27" t="s">
        <v>1</v>
      </c>
      <c r="B50" s="28" t="s">
        <v>2</v>
      </c>
      <c r="C50" s="27" t="s">
        <v>3</v>
      </c>
      <c r="D50" s="27" t="s">
        <v>4</v>
      </c>
      <c r="E50" s="27" t="s">
        <v>5</v>
      </c>
      <c r="F50" s="27" t="s">
        <v>6</v>
      </c>
      <c r="G50" s="27" t="s">
        <v>7</v>
      </c>
      <c r="H50" s="27" t="s">
        <v>8</v>
      </c>
      <c r="I50" s="27" t="s">
        <v>9</v>
      </c>
      <c r="J50" s="27" t="s">
        <v>10</v>
      </c>
      <c r="K50" s="20" t="s">
        <v>28</v>
      </c>
      <c r="L50" s="20" t="s">
        <v>29</v>
      </c>
    </row>
    <row r="51" spans="1:12" ht="26.25" customHeight="1">
      <c r="A51" s="27">
        <v>1</v>
      </c>
      <c r="B51" s="29" t="s">
        <v>31</v>
      </c>
      <c r="C51" s="30">
        <f>(D51+E51+F51)</f>
        <v>2</v>
      </c>
      <c r="D51" s="30">
        <f>(IF(I25="",0,(IF(I25&gt;J25,1,0))))+(IF(J29="",0,(IF(J29&gt;I29,1,0))))+(IF(I34="",0,(IF(I34&gt;J34,1,0))))+(IF(J38="",0,(IF(J38&gt;I38,1,0))))+(IF(I42="",0,(IF(I42&gt;J42,1,0))))+(IF(J47="",0,(IF(J47&gt;I47,1,0))))</f>
        <v>0</v>
      </c>
      <c r="E51" s="30">
        <f>(IF(I25="",0,(IF(I25=J25,1,0))))+(IF(J29="",0,(IF(J29=I29,1,0))))+(IF(I34="",0,(IF(I34=J34,1,0))))+(IF(J38="",0,(IF(J38=I38,1,0))))+(IF(I42="",0,(IF(I42=J42,1,0))))+(IF(J47="",0,(IF(J47=I47,1,0))))</f>
        <v>0</v>
      </c>
      <c r="F51" s="30">
        <f>(IF(I25&lt;J25,1,0))+(IF(J29&lt;I29,1,0)+(IF(I34&lt;J34,1,0)))+(IF(J38&lt;I38,1,0))+(IF(I42&lt;J42,1,0)+(IF(J47&lt;I47,1,0)))</f>
        <v>2</v>
      </c>
      <c r="G51" s="30">
        <f>(I25+J29+I34+J38+I42+J47)</f>
        <v>0</v>
      </c>
      <c r="H51" s="30">
        <f>(J25+I29+J34+I38+J42+I47)</f>
        <v>2</v>
      </c>
      <c r="I51" s="31">
        <f>(D51*3)+E51+K51-L51</f>
        <v>0</v>
      </c>
      <c r="J51" s="30">
        <f>G51-H51</f>
        <v>-2</v>
      </c>
      <c r="K51" s="21"/>
      <c r="L51" s="21"/>
    </row>
    <row r="52" spans="1:12" ht="26.25" customHeight="1">
      <c r="A52" s="27">
        <v>2</v>
      </c>
      <c r="B52" s="29" t="s">
        <v>40</v>
      </c>
      <c r="C52" s="30">
        <f>(D52+E52+F52)</f>
        <v>2</v>
      </c>
      <c r="D52" s="30">
        <f>(IF(J25="",0,(IF(J25&gt;I25,1,0))))+(IF(I30="",0,(IF(I30&gt;J30,1,0))))+(IF(I33="",0,(IF(I33&gt;J33,1,0))))+(IF(I38="",0,(IF(I38&gt;J38,1,0))))+(IF(J43="",0,(IF(J43&gt;I43,1,0))))+(IF(J46="",0,(IF(J46&gt;I46,1,0))))</f>
        <v>2</v>
      </c>
      <c r="E52" s="30">
        <f>(IF(J25="",0,(IF(J25=I25,1,0))))+(IF(I30="",0,(IF(I30=J30,1,0))))+(IF(I33="",0,(IF(I33=J33,1,0))))+(IF(I38="",0,(IF(I38=J38,1,0))))+(IF(J43="",0,(IF(J43=I43,1,0))))+(IF(J46="",0,(IF(J46=I46,1,0))))</f>
        <v>0</v>
      </c>
      <c r="F52" s="30">
        <f>(IF(J25="",0,(IF(J25&lt;I25,1,0))))+(IF(I30="",0,(IF(I30&lt;J30,1,0))))+(IF(I33="",0,(IF(I33&lt;J33,1,0))))+(IF(I38="",0,(IF(I38&lt;J38,1,0))))+(IF(J43="",0,(IF(J43&lt;I43,1,0))))+(IF(J46="",0,(IF(J46&lt;I46,1,0))))</f>
        <v>0</v>
      </c>
      <c r="G52" s="30">
        <f>(J25+I30+I33+I38+J43+J46)</f>
        <v>2</v>
      </c>
      <c r="H52" s="30">
        <f>(I25+J30+J33+J38+I43+I46)</f>
        <v>0</v>
      </c>
      <c r="I52" s="31">
        <f>(D52*3)+E52+K52-L52</f>
        <v>6</v>
      </c>
      <c r="J52" s="30">
        <f>G52-H52</f>
        <v>2</v>
      </c>
      <c r="K52" s="21"/>
      <c r="L52" s="21"/>
    </row>
    <row r="53" spans="1:12" ht="26.25" customHeight="1">
      <c r="A53" s="27">
        <v>3</v>
      </c>
      <c r="B53" s="29" t="s">
        <v>33</v>
      </c>
      <c r="C53" s="30">
        <f>(D53+E53+F53)</f>
        <v>2</v>
      </c>
      <c r="D53" s="30">
        <f>(IF(I26="",0,(IF(I26&gt;J26,1,0))))+(IF(I29="",0,(IF(I29&gt;J29,1,0))))+(IF(J33="",0,(IF(J33&gt;I33,1,0))))+(IF(J39="",0,(IF(J39&gt;I39,1,0))))+(IF(J42="",0,(IF(J42&gt;I42,1,0))))+(IF(I46="",0,(IF(I46&gt;J46,1,0))))</f>
        <v>1</v>
      </c>
      <c r="E53" s="30">
        <f>(IF(I26="",0,(IF(I26=J26,1,0))))+(IF(I29="",0,(IF(I29=J29,1,0))))+(IF(J33="",0,(IF(J33=I33,1,0))))+(IF(J39="",0,(IF(J39=I39,1,0))))+(IF(J42="",0,(IF(J42=I42,1,0))))+(IF(I46="",0,(IF(I46=J46,1,0))))</f>
        <v>0</v>
      </c>
      <c r="F53" s="30">
        <f>(IF(I26="",0,(IF(I26&lt;J26,1,0))))+(IF(I29="",0,(IF(I29&lt;J29,1,0))))+(IF(J33="",0,(IF(J33&lt;I33,1,0))))+(IF(J39="",0,(IF(J39&lt;I39,1,0))))+(IF(J42="",0,(IF(J42&lt;I42,1,0))))+(IF(I46="",0,(IF(I46&lt;J46,1,0))))</f>
        <v>1</v>
      </c>
      <c r="G53" s="30">
        <f>(I26+I29+J33+J39+J42+I46)</f>
        <v>1</v>
      </c>
      <c r="H53" s="30">
        <f>(J26+J29+I33+I39+I42+J46)</f>
        <v>1</v>
      </c>
      <c r="I53" s="31">
        <f>(D53*3)+E53+K53-L53</f>
        <v>3</v>
      </c>
      <c r="J53" s="30">
        <f>G53-H53</f>
        <v>0</v>
      </c>
      <c r="K53" s="21"/>
      <c r="L53" s="21"/>
    </row>
    <row r="54" spans="1:12" ht="25.5" customHeight="1">
      <c r="A54" s="27">
        <v>4</v>
      </c>
      <c r="B54" s="29" t="s">
        <v>11</v>
      </c>
      <c r="C54" s="30">
        <f>(D54+E54+F54)</f>
        <v>0</v>
      </c>
      <c r="D54" s="30">
        <f>(IF(J26="",0,(IF(J26&gt;I26,1,0))))+(IF(J30="",0,(IF(J30&gt;I30,1,0))))+(IF(J34="",0,(IF(J34&gt;I34,1,0))))+(IF(I39="",0,(IF(I39&gt;J39,1,0))))+(IF(I43="",0,(IF(I43&gt;J43,1,0))))+(IF(I47="",0,(IF(I47&gt;J47,1,0))))</f>
        <v>0</v>
      </c>
      <c r="E54" s="30">
        <f>(IF(J26="",0,(IF(J26=I26,1,0))))+(IF(J30="",0,(IF(J30=I30,1,0))))+(IF(J34="",0,(IF(J34=I34,1,0))))+(IF(I39="",0,(IF(I39=J39,1,0))))+(IF(I43="",0,(IF(I43=J43,1,0))))+(IF(I47="",0,(IF(I47=J47,1,0))))</f>
        <v>0</v>
      </c>
      <c r="F54" s="30">
        <f>(IF(J26="",0,(IF(J26&lt;I26,1,0))))+(IF(J30="",0,(IF(J30&lt;I30,1,0))))+(IF(J34="",0,(IF(J34&lt;I34,1,0))))+(IF(I39="",0,(IF(I39&lt;J39,1,0))))+(IF(I43="",0,(IF(I43&lt;J43,1,0))))+(IF(I47="",0,(IF(I47&lt;J47,1,0))))</f>
        <v>0</v>
      </c>
      <c r="G54" s="30">
        <f>(J26+J30+J34+I39+I43+I47)</f>
        <v>0</v>
      </c>
      <c r="H54" s="30">
        <f>(I26+I30+I34+J39+J43+J47)</f>
        <v>0</v>
      </c>
      <c r="I54" s="31">
        <f>(D54*3)+E54+K54-L54</f>
        <v>0</v>
      </c>
      <c r="J54" s="30">
        <f>G54-H54</f>
        <v>0</v>
      </c>
      <c r="K54" s="21"/>
      <c r="L54" s="21"/>
    </row>
    <row r="55" spans="1:12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22"/>
      <c r="L55" s="22"/>
    </row>
  </sheetData>
  <sheetProtection password="904E" sheet="1" formatCells="0" sort="0"/>
  <mergeCells count="65">
    <mergeCell ref="A1:J2"/>
    <mergeCell ref="A3:J8"/>
    <mergeCell ref="K11:L47"/>
    <mergeCell ref="E46:F46"/>
    <mergeCell ref="G46:H46"/>
    <mergeCell ref="E47:F47"/>
    <mergeCell ref="G47:H47"/>
    <mergeCell ref="A40:J40"/>
    <mergeCell ref="E41:F41"/>
    <mergeCell ref="G41:H41"/>
    <mergeCell ref="A49:J49"/>
    <mergeCell ref="K49:L49"/>
    <mergeCell ref="E43:F43"/>
    <mergeCell ref="G43:H43"/>
    <mergeCell ref="A44:J44"/>
    <mergeCell ref="E45:F45"/>
    <mergeCell ref="G45:H45"/>
    <mergeCell ref="I45:J45"/>
    <mergeCell ref="I41:J41"/>
    <mergeCell ref="E42:F42"/>
    <mergeCell ref="G42:H42"/>
    <mergeCell ref="E37:F37"/>
    <mergeCell ref="G37:H37"/>
    <mergeCell ref="I37:J37"/>
    <mergeCell ref="E38:F38"/>
    <mergeCell ref="G38:H38"/>
    <mergeCell ref="E39:F39"/>
    <mergeCell ref="G39:H39"/>
    <mergeCell ref="E33:F33"/>
    <mergeCell ref="G33:H33"/>
    <mergeCell ref="E34:F34"/>
    <mergeCell ref="G34:H34"/>
    <mergeCell ref="A35:J35"/>
    <mergeCell ref="A36:J36"/>
    <mergeCell ref="E29:F29"/>
    <mergeCell ref="G29:H29"/>
    <mergeCell ref="E30:F30"/>
    <mergeCell ref="G30:H30"/>
    <mergeCell ref="A31:J31"/>
    <mergeCell ref="E32:F32"/>
    <mergeCell ref="G32:H32"/>
    <mergeCell ref="I32:J32"/>
    <mergeCell ref="E25:F25"/>
    <mergeCell ref="G25:H25"/>
    <mergeCell ref="E26:F26"/>
    <mergeCell ref="G26:H26"/>
    <mergeCell ref="A27:J27"/>
    <mergeCell ref="E28:F28"/>
    <mergeCell ref="G28:H28"/>
    <mergeCell ref="I28:J28"/>
    <mergeCell ref="A19:J19"/>
    <mergeCell ref="A20:J20"/>
    <mergeCell ref="A21:J21"/>
    <mergeCell ref="A22:J22"/>
    <mergeCell ref="A23:J23"/>
    <mergeCell ref="E24:F24"/>
    <mergeCell ref="G24:H24"/>
    <mergeCell ref="I24:J24"/>
    <mergeCell ref="A9:J9"/>
    <mergeCell ref="K9:L9"/>
    <mergeCell ref="B10:L10"/>
    <mergeCell ref="A11:J11"/>
    <mergeCell ref="A17:J17"/>
    <mergeCell ref="A18:J18"/>
    <mergeCell ref="A16:J16"/>
  </mergeCells>
  <printOptions/>
  <pageMargins left="0.71" right="0.26" top="0.66" bottom="0.69" header="0.5" footer="0.5"/>
  <pageSetup horizontalDpi="1200" verticalDpi="1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6.625" style="0" customWidth="1"/>
    <col min="4" max="4" width="23.875" style="0" customWidth="1"/>
    <col min="5" max="12" width="4.625" style="0" customWidth="1"/>
  </cols>
  <sheetData>
    <row r="3" ht="13.5" thickBot="1"/>
    <row r="4" spans="3:12" ht="26.25" customHeight="1" thickBot="1">
      <c r="C4" s="71" t="s">
        <v>39</v>
      </c>
      <c r="D4" s="72"/>
      <c r="E4" s="72"/>
      <c r="F4" s="72"/>
      <c r="G4" s="72"/>
      <c r="H4" s="72"/>
      <c r="I4" s="72"/>
      <c r="J4" s="72"/>
      <c r="K4" s="72"/>
      <c r="L4" s="73"/>
    </row>
    <row r="5" spans="3:12" ht="20.25" customHeight="1" thickBot="1">
      <c r="C5" s="8" t="s">
        <v>1</v>
      </c>
      <c r="D5" s="9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5" t="s">
        <v>10</v>
      </c>
    </row>
    <row r="6" spans="3:12" ht="21" customHeight="1">
      <c r="C6" s="37">
        <v>1</v>
      </c>
      <c r="D6" s="38" t="s">
        <v>32</v>
      </c>
      <c r="E6" s="39">
        <v>1</v>
      </c>
      <c r="F6" s="39">
        <v>1</v>
      </c>
      <c r="G6" s="39">
        <v>0</v>
      </c>
      <c r="H6" s="39">
        <v>0</v>
      </c>
      <c r="I6" s="39">
        <v>1</v>
      </c>
      <c r="J6" s="39">
        <v>0</v>
      </c>
      <c r="K6" s="40">
        <v>3</v>
      </c>
      <c r="L6" s="41">
        <v>1</v>
      </c>
    </row>
    <row r="7" spans="3:12" ht="21" customHeight="1">
      <c r="C7" s="42">
        <v>2</v>
      </c>
      <c r="D7" s="34" t="s">
        <v>31</v>
      </c>
      <c r="E7" s="35">
        <v>1</v>
      </c>
      <c r="F7" s="35">
        <v>0</v>
      </c>
      <c r="G7" s="35">
        <v>0</v>
      </c>
      <c r="H7" s="35">
        <v>1</v>
      </c>
      <c r="I7" s="35">
        <v>0</v>
      </c>
      <c r="J7" s="35">
        <v>1</v>
      </c>
      <c r="K7" s="36">
        <v>0</v>
      </c>
      <c r="L7" s="43">
        <v>-1</v>
      </c>
    </row>
    <row r="8" spans="3:12" ht="21" customHeight="1" thickBot="1">
      <c r="C8" s="44">
        <v>3</v>
      </c>
      <c r="D8" s="45" t="s">
        <v>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7">
        <v>0</v>
      </c>
      <c r="L8" s="48">
        <v>0</v>
      </c>
    </row>
  </sheetData>
  <sheetProtection/>
  <mergeCells count="1"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GKCW</dc:creator>
  <cp:keywords/>
  <dc:description/>
  <cp:lastModifiedBy>DELL</cp:lastModifiedBy>
  <cp:lastPrinted>2024-04-29T06:13:52Z</cp:lastPrinted>
  <dcterms:created xsi:type="dcterms:W3CDTF">2013-07-12T11:39:16Z</dcterms:created>
  <dcterms:modified xsi:type="dcterms:W3CDTF">2024-05-06T06:25:28Z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8ED10594502045BC833F26A2C508AAC1</vt:lpwstr>
  </property>
  <property fmtid="{D5CDD505-2E9C-101B-9397-08002B2CF9AE}" pid="3" name="KSOProductBuildVer">
    <vt:lpwstr>1055-11.2.0.10258</vt:lpwstr>
  </property>
</Properties>
</file>