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665" tabRatio="1000" activeTab="0"/>
  </bookViews>
  <sheets>
    <sheet name="U 14 PLAY OFF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<sst xmlns="http://schemas.openxmlformats.org/spreadsheetml/2006/main" count="109" uniqueCount="46">
  <si>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PUAN CETVELİ</t>
  </si>
  <si>
    <t>SNO</t>
  </si>
  <si>
    <t>TAKIM BİLGİLERİ</t>
  </si>
  <si>
    <t>O</t>
  </si>
  <si>
    <t>G</t>
  </si>
  <si>
    <t>B</t>
  </si>
  <si>
    <t>M</t>
  </si>
  <si>
    <t>A</t>
  </si>
  <si>
    <t>Y</t>
  </si>
  <si>
    <t>P</t>
  </si>
  <si>
    <t>Av.</t>
  </si>
  <si>
    <t>DEVRE - 1</t>
  </si>
  <si>
    <t>HAFTA 1</t>
  </si>
  <si>
    <t>TARİH</t>
  </si>
  <si>
    <t>STAD</t>
  </si>
  <si>
    <t>GÜN</t>
  </si>
  <si>
    <t>SAAT</t>
  </si>
  <si>
    <t>EVSAHİBİ</t>
  </si>
  <si>
    <t>MİSAFİR</t>
  </si>
  <si>
    <t>SKOR</t>
  </si>
  <si>
    <t>HAFTA 2</t>
  </si>
  <si>
    <t>HAFTA 3</t>
  </si>
  <si>
    <t>DEVRE - 2</t>
  </si>
  <si>
    <t>HAFTA 4</t>
  </si>
  <si>
    <t>HAFTA 5</t>
  </si>
  <si>
    <t>HAFTA  6</t>
  </si>
  <si>
    <t>PUAN</t>
  </si>
  <si>
    <t>EKLE</t>
  </si>
  <si>
    <t>DÜŞ</t>
  </si>
  <si>
    <t>GİRİŞ</t>
  </si>
  <si>
    <t>15.00</t>
  </si>
  <si>
    <t>ALTINOVA</t>
  </si>
  <si>
    <t>2023-2024 SEZONU U 14 PLAY OFF</t>
  </si>
  <si>
    <t>FETHİYE İDMAN YURDU</t>
  </si>
  <si>
    <t>BURSA İDMAN OCAĞI</t>
  </si>
  <si>
    <t>BUR.İNG.GENÇ YILDIZ</t>
  </si>
  <si>
    <t>KARACABEY GENÇLER BİR.</t>
  </si>
  <si>
    <t>25.12.2023</t>
  </si>
  <si>
    <t>PAZARTESİ</t>
  </si>
  <si>
    <t>13.00</t>
  </si>
  <si>
    <t>29.12.2023</t>
  </si>
  <si>
    <t>CUMA</t>
  </si>
  <si>
    <t>02.01.2024</t>
  </si>
  <si>
    <t>SALI</t>
  </si>
  <si>
    <t>VEYSEL KARANİ</t>
  </si>
  <si>
    <t>02.01.2023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</si>
</sst>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.00\ &quot;TL&quot;_-;\-* #,##0.00\ &quot;TL&quot;_-;_-* &quot;-&quot;??\ &quot;TL&quot;_-;_-@_-"/>
    <numFmt numFmtId="179" formatCode="_-* #,##0\ &quot;TL&quot;_-;\-* #,##0\ &quot;TL&quot;_-;_-* &quot;-&quot;\ &quot;TL&quot;_-;_-@_-"/>
    <numFmt numFmtId="180" formatCode="[$-41F]d\ mmmm\ yyyy\ dddd"/>
  </numFmts>
  <fonts count="62">
    <font>
      <sz val="10"/>
      <name val="Arial Tur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Tur"/>
      <family val="2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b/>
      <sz val="12"/>
      <name val="Arial Tur"/>
      <family val="2"/>
    </font>
    <font>
      <b/>
      <i/>
      <sz val="12"/>
      <color indexed="8"/>
      <name val="Arial Black"/>
      <family val="2"/>
    </font>
    <font>
      <b/>
      <sz val="1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2.5"/>
      <color indexed="9"/>
      <name val="Arial Tur"/>
      <family val="2"/>
    </font>
    <font>
      <b/>
      <sz val="12"/>
      <name val="Arial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u val="single"/>
      <sz val="12.5"/>
      <color indexed="3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2.5"/>
      <color indexed="12"/>
      <name val="Arial Tu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sz val="10"/>
      <name val="Calibri"/>
      <family val="2"/>
    </font>
    <font>
      <b/>
      <sz val="8"/>
      <color indexed="9"/>
      <name val="Arial"/>
      <family val="2"/>
    </font>
    <font>
      <sz val="10"/>
      <color indexed="9"/>
      <name val="Calibri"/>
      <family val="2"/>
    </font>
    <font>
      <sz val="10"/>
      <color indexed="9"/>
      <name val="Arial Tur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9"/>
      <name val="Arial Tur"/>
      <family val="2"/>
    </font>
    <font>
      <b/>
      <sz val="8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color indexed="9"/>
      <name val="Arial Black"/>
      <family val="2"/>
    </font>
    <font>
      <b/>
      <i/>
      <sz val="12"/>
      <color indexed="9"/>
      <name val="Arial Tur"/>
      <family val="2"/>
    </font>
    <font>
      <b/>
      <sz val="10"/>
      <color indexed="9"/>
      <name val="Arial Tur"/>
      <family val="2"/>
    </font>
    <font>
      <b/>
      <sz val="14"/>
      <color indexed="9"/>
      <name val="Arial Black"/>
      <family val="2"/>
    </font>
    <font>
      <b/>
      <sz val="14"/>
      <color indexed="8"/>
      <name val="Arial Tur"/>
      <family val="0"/>
    </font>
    <font>
      <b/>
      <sz val="8"/>
      <color theme="0"/>
      <name val="Arial"/>
      <family val="2"/>
    </font>
    <font>
      <sz val="10"/>
      <color theme="0"/>
      <name val="Calibri"/>
      <family val="2"/>
    </font>
    <font>
      <sz val="10"/>
      <color theme="0"/>
      <name val="Arial Tur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sz val="12"/>
      <color theme="0"/>
      <name val="Arial Tur"/>
      <family val="2"/>
    </font>
    <font>
      <b/>
      <sz val="8"/>
      <color theme="0"/>
      <name val="Arial Tur"/>
      <family val="2"/>
    </font>
    <font>
      <sz val="11"/>
      <color theme="0"/>
      <name val="Calibri"/>
      <family val="2"/>
    </font>
    <font>
      <b/>
      <sz val="12"/>
      <color theme="0"/>
      <name val="Arial Tur"/>
      <family val="2"/>
    </font>
    <font>
      <b/>
      <sz val="14"/>
      <color theme="0"/>
      <name val="Arial Black"/>
      <family val="2"/>
    </font>
    <font>
      <b/>
      <sz val="10"/>
      <color theme="0"/>
      <name val="Arial Black"/>
      <family val="2"/>
    </font>
    <font>
      <b/>
      <i/>
      <sz val="12"/>
      <color theme="0"/>
      <name val="Arial Tur"/>
      <family val="2"/>
    </font>
    <font>
      <b/>
      <sz val="10"/>
      <color theme="0"/>
      <name val="Arial Tu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5" fillId="0" borderId="2" applyNumberFormat="0" applyFill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16" borderId="5" applyNumberFormat="0" applyAlignment="0" applyProtection="0"/>
    <xf numFmtId="0" fontId="21" fillId="7" borderId="6" applyNumberFormat="0" applyAlignment="0" applyProtection="0"/>
    <xf numFmtId="0" fontId="29" fillId="16" borderId="6" applyNumberFormat="0" applyAlignment="0" applyProtection="0"/>
    <xf numFmtId="0" fontId="31" fillId="17" borderId="7" applyNumberFormat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18" borderId="8" applyNumberFormat="0" applyFont="0" applyAlignment="0" applyProtection="0"/>
    <xf numFmtId="0" fontId="30" fillId="1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16" borderId="0" xfId="0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11" fillId="8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5" fillId="25" borderId="10" xfId="0" applyFont="1" applyFill="1" applyBorder="1" applyAlignment="1" applyProtection="1">
      <alignment horizontal="center" vertical="center"/>
      <protection locked="0"/>
    </xf>
    <xf numFmtId="0" fontId="35" fillId="25" borderId="11" xfId="0" applyFont="1" applyFill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4" fillId="8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4" fillId="8" borderId="14" xfId="0" applyFont="1" applyFill="1" applyBorder="1" applyAlignment="1" applyProtection="1">
      <alignment horizontal="center" vertical="center"/>
      <protection locked="0"/>
    </xf>
    <xf numFmtId="0" fontId="49" fillId="24" borderId="0" xfId="0" applyFont="1" applyFill="1" applyBorder="1" applyAlignment="1" applyProtection="1">
      <alignment horizontal="center" vertical="center"/>
      <protection locked="0"/>
    </xf>
    <xf numFmtId="0" fontId="50" fillId="24" borderId="0" xfId="0" applyFont="1" applyFill="1" applyBorder="1" applyAlignment="1" applyProtection="1">
      <alignment horizontal="center" vertical="center"/>
      <protection locked="0"/>
    </xf>
    <xf numFmtId="49" fontId="35" fillId="25" borderId="10" xfId="0" applyNumberFormat="1" applyFont="1" applyFill="1" applyBorder="1" applyAlignment="1" applyProtection="1">
      <alignment horizontal="center" vertical="center"/>
      <protection locked="0"/>
    </xf>
    <xf numFmtId="0" fontId="51" fillId="24" borderId="0" xfId="0" applyFont="1" applyFill="1" applyBorder="1" applyAlignment="1" applyProtection="1">
      <alignment/>
      <protection locked="0"/>
    </xf>
    <xf numFmtId="0" fontId="52" fillId="24" borderId="0" xfId="0" applyFont="1" applyFill="1" applyBorder="1" applyAlignment="1" applyProtection="1">
      <alignment horizontal="center" vertical="center"/>
      <protection locked="0"/>
    </xf>
    <xf numFmtId="0" fontId="53" fillId="24" borderId="0" xfId="0" applyFont="1" applyFill="1" applyBorder="1" applyAlignment="1" applyProtection="1">
      <alignment horizontal="left" vertical="center"/>
      <protection locked="0"/>
    </xf>
    <xf numFmtId="0" fontId="54" fillId="24" borderId="0" xfId="0" applyFont="1" applyFill="1" applyBorder="1" applyAlignment="1" applyProtection="1">
      <alignment horizontal="center" vertical="center"/>
      <protection locked="0"/>
    </xf>
    <xf numFmtId="0" fontId="55" fillId="24" borderId="0" xfId="0" applyFont="1" applyFill="1" applyBorder="1" applyAlignment="1" applyProtection="1">
      <alignment horizontal="center" vertical="center"/>
      <protection locked="0"/>
    </xf>
    <xf numFmtId="0" fontId="56" fillId="24" borderId="0" xfId="0" applyFont="1" applyFill="1" applyBorder="1" applyAlignment="1" applyProtection="1">
      <alignment horizontal="center" vertical="center"/>
      <protection locked="0"/>
    </xf>
    <xf numFmtId="0" fontId="56" fillId="24" borderId="0" xfId="0" applyFont="1" applyFill="1" applyBorder="1" applyAlignment="1" applyProtection="1">
      <alignment horizontal="left" vertical="center"/>
      <protection locked="0"/>
    </xf>
    <xf numFmtId="0" fontId="56" fillId="24" borderId="0" xfId="0" applyFont="1" applyFill="1" applyBorder="1" applyAlignment="1" applyProtection="1">
      <alignment horizontal="center" vertical="center"/>
      <protection hidden="1"/>
    </xf>
    <xf numFmtId="0" fontId="57" fillId="24" borderId="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left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hidden="1" locked="0"/>
    </xf>
    <xf numFmtId="0" fontId="51" fillId="0" borderId="0" xfId="0" applyFont="1" applyBorder="1" applyAlignment="1" applyProtection="1">
      <alignment/>
      <protection locked="0"/>
    </xf>
    <xf numFmtId="0" fontId="33" fillId="25" borderId="15" xfId="0" applyFont="1" applyFill="1" applyBorder="1" applyAlignment="1" applyProtection="1">
      <alignment horizontal="center" vertical="center"/>
      <protection locked="0"/>
    </xf>
    <xf numFmtId="0" fontId="34" fillId="25" borderId="16" xfId="0" applyFont="1" applyFill="1" applyBorder="1" applyAlignment="1" applyProtection="1">
      <alignment horizontal="center" vertical="center"/>
      <protection locked="0"/>
    </xf>
    <xf numFmtId="0" fontId="34" fillId="25" borderId="17" xfId="0" applyFont="1" applyFill="1" applyBorder="1" applyAlignment="1" applyProtection="1">
      <alignment horizontal="center" vertical="center"/>
      <protection locked="0"/>
    </xf>
    <xf numFmtId="0" fontId="13" fillId="26" borderId="0" xfId="47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4" borderId="1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25" borderId="15" xfId="0" applyFont="1" applyFill="1" applyBorder="1" applyAlignment="1" applyProtection="1">
      <alignment horizontal="center" vertical="center"/>
      <protection locked="0"/>
    </xf>
    <xf numFmtId="0" fontId="9" fillId="25" borderId="16" xfId="0" applyFont="1" applyFill="1" applyBorder="1" applyAlignment="1" applyProtection="1">
      <alignment horizontal="center" vertical="center"/>
      <protection locked="0"/>
    </xf>
    <xf numFmtId="0" fontId="9" fillId="25" borderId="17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1" fillId="8" borderId="10" xfId="0" applyFont="1" applyFill="1" applyBorder="1" applyAlignment="1" applyProtection="1">
      <alignment horizontal="center" vertical="center" wrapText="1"/>
      <protection locked="0"/>
    </xf>
    <xf numFmtId="0" fontId="11" fillId="8" borderId="11" xfId="0" applyFont="1" applyFill="1" applyBorder="1" applyAlignment="1" applyProtection="1">
      <alignment horizontal="center" vertical="center" wrapText="1"/>
      <protection locked="0"/>
    </xf>
    <xf numFmtId="0" fontId="35" fillId="25" borderId="10" xfId="0" applyFont="1" applyFill="1" applyBorder="1" applyAlignment="1" applyProtection="1">
      <alignment horizontal="left" vertical="center"/>
      <protection hidden="1"/>
    </xf>
    <xf numFmtId="0" fontId="58" fillId="24" borderId="0" xfId="0" applyFont="1" applyFill="1" applyBorder="1" applyAlignment="1" applyProtection="1">
      <alignment horizontal="center" vertical="center"/>
      <protection locked="0"/>
    </xf>
    <xf numFmtId="0" fontId="59" fillId="24" borderId="0" xfId="0" applyFont="1" applyFill="1" applyBorder="1" applyAlignment="1" applyProtection="1">
      <alignment horizontal="center" vertical="center"/>
      <protection locked="0"/>
    </xf>
    <xf numFmtId="0" fontId="49" fillId="24" borderId="0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left" vertical="center"/>
      <protection hidden="1"/>
    </xf>
    <xf numFmtId="0" fontId="60" fillId="24" borderId="0" xfId="0" applyFont="1" applyFill="1" applyBorder="1" applyAlignment="1" applyProtection="1">
      <alignment horizontal="center"/>
      <protection locked="0"/>
    </xf>
    <xf numFmtId="0" fontId="51" fillId="24" borderId="0" xfId="0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6" borderId="14" xfId="0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381000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371475</xdr:colOff>
      <xdr:row>6</xdr:row>
      <xdr:rowOff>85725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762250" y="1057275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55"/>
  <sheetViews>
    <sheetView tabSelected="1" workbookViewId="0" topLeftCell="A1">
      <selection activeCell="A9" sqref="A9:J9"/>
    </sheetView>
  </sheetViews>
  <sheetFormatPr defaultColWidth="0" defaultRowHeight="12.75" zeroHeight="1"/>
  <cols>
    <col min="1" max="1" width="9.125" style="31" customWidth="1"/>
    <col min="2" max="2" width="22.25390625" style="31" bestFit="1" customWidth="1"/>
    <col min="3" max="4" width="9.125" style="31" customWidth="1"/>
    <col min="5" max="5" width="11.625" style="31" bestFit="1" customWidth="1"/>
    <col min="6" max="10" width="9.125" style="31" customWidth="1"/>
    <col min="11" max="11" width="6.625" style="31" customWidth="1"/>
    <col min="12" max="12" width="6.25390625" style="31" customWidth="1"/>
    <col min="13" max="16384" width="0" style="1" hidden="1" customWidth="1"/>
  </cols>
  <sheetData>
    <row r="1" spans="1:12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7"/>
      <c r="L1" s="58"/>
    </row>
    <row r="2" spans="1:12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7"/>
      <c r="L2" s="58"/>
    </row>
    <row r="3" spans="1:12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8"/>
    </row>
    <row r="4" spans="1:12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7"/>
      <c r="L4" s="58"/>
    </row>
    <row r="5" spans="1:12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7"/>
      <c r="L5" s="58"/>
    </row>
    <row r="6" spans="1:12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7"/>
      <c r="L6" s="58"/>
    </row>
    <row r="7" spans="1:12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7"/>
      <c r="L7" s="58"/>
    </row>
    <row r="8" spans="1:12" ht="63.75" customHeight="1" thickBot="1">
      <c r="A8" s="56"/>
      <c r="B8" s="56"/>
      <c r="C8" s="56"/>
      <c r="D8" s="56"/>
      <c r="E8" s="56"/>
      <c r="F8" s="56"/>
      <c r="G8" s="56"/>
      <c r="H8" s="56"/>
      <c r="I8" s="56"/>
      <c r="J8" s="56"/>
      <c r="K8" s="57"/>
      <c r="L8" s="58"/>
    </row>
    <row r="9" spans="1:12" ht="27.75" customHeight="1" thickBot="1">
      <c r="A9" s="32" t="s">
        <v>32</v>
      </c>
      <c r="B9" s="33"/>
      <c r="C9" s="33"/>
      <c r="D9" s="33"/>
      <c r="E9" s="33"/>
      <c r="F9" s="33"/>
      <c r="G9" s="33"/>
      <c r="H9" s="33"/>
      <c r="I9" s="33"/>
      <c r="J9" s="34"/>
      <c r="K9" s="35" t="s">
        <v>29</v>
      </c>
      <c r="L9" s="35"/>
    </row>
    <row r="10" spans="1:12" s="4" customFormat="1" ht="13.5" thickBo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57"/>
      <c r="L10" s="58"/>
    </row>
    <row r="11" spans="1:16" ht="16.5" customHeight="1" thickBot="1">
      <c r="A11" s="37" t="s">
        <v>0</v>
      </c>
      <c r="B11" s="38"/>
      <c r="C11" s="38"/>
      <c r="D11" s="38"/>
      <c r="E11" s="38"/>
      <c r="F11" s="38"/>
      <c r="G11" s="38"/>
      <c r="H11" s="38"/>
      <c r="I11" s="38"/>
      <c r="J11" s="39"/>
      <c r="K11" s="58"/>
      <c r="L11" s="58"/>
      <c r="M11" s="14"/>
      <c r="N11" s="14"/>
      <c r="O11" s="6"/>
      <c r="P11" s="6"/>
    </row>
    <row r="12" spans="1:12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5" t="s">
        <v>10</v>
      </c>
      <c r="K12" s="57"/>
      <c r="L12" s="58"/>
    </row>
    <row r="13" spans="1:19" ht="26.25" customHeight="1">
      <c r="A13" s="28">
        <v>1</v>
      </c>
      <c r="B13" s="29" t="s">
        <v>33</v>
      </c>
      <c r="C13" s="30">
        <v>3</v>
      </c>
      <c r="D13" s="30">
        <v>3</v>
      </c>
      <c r="E13" s="30">
        <v>0</v>
      </c>
      <c r="F13" s="30">
        <v>0</v>
      </c>
      <c r="G13" s="30">
        <v>9</v>
      </c>
      <c r="H13" s="30">
        <v>1</v>
      </c>
      <c r="I13" s="30">
        <v>9</v>
      </c>
      <c r="J13" s="30">
        <v>8</v>
      </c>
      <c r="K13" s="58"/>
      <c r="L13" s="58"/>
      <c r="N13" s="2"/>
      <c r="O13" s="2"/>
      <c r="P13" s="2"/>
      <c r="Q13" s="2"/>
      <c r="R13" s="2"/>
      <c r="S13" s="2"/>
    </row>
    <row r="14" spans="1:19" ht="26.25" customHeight="1">
      <c r="A14" s="28">
        <v>2</v>
      </c>
      <c r="B14" s="29" t="s">
        <v>35</v>
      </c>
      <c r="C14" s="30">
        <v>3</v>
      </c>
      <c r="D14" s="30">
        <v>2</v>
      </c>
      <c r="E14" s="30">
        <v>0</v>
      </c>
      <c r="F14" s="30">
        <v>1</v>
      </c>
      <c r="G14" s="30">
        <v>6</v>
      </c>
      <c r="H14" s="30">
        <v>4</v>
      </c>
      <c r="I14" s="30">
        <v>6</v>
      </c>
      <c r="J14" s="30">
        <v>2</v>
      </c>
      <c r="K14" s="58"/>
      <c r="L14" s="58"/>
      <c r="N14" s="2"/>
      <c r="O14" s="7"/>
      <c r="P14" s="7"/>
      <c r="Q14" s="7"/>
      <c r="R14" s="8"/>
      <c r="S14" s="7"/>
    </row>
    <row r="15" spans="1:19" ht="26.25" customHeight="1">
      <c r="A15" s="28">
        <v>4</v>
      </c>
      <c r="B15" s="29" t="s">
        <v>34</v>
      </c>
      <c r="C15" s="30">
        <v>3</v>
      </c>
      <c r="D15" s="30">
        <v>0</v>
      </c>
      <c r="E15" s="30">
        <v>1</v>
      </c>
      <c r="F15" s="30">
        <v>2</v>
      </c>
      <c r="G15" s="30">
        <v>1</v>
      </c>
      <c r="H15" s="30">
        <v>5</v>
      </c>
      <c r="I15" s="30">
        <v>1</v>
      </c>
      <c r="J15" s="30">
        <v>-4</v>
      </c>
      <c r="K15" s="58"/>
      <c r="L15" s="58"/>
      <c r="N15" s="2"/>
      <c r="O15" s="2"/>
      <c r="P15" s="2"/>
      <c r="Q15" s="2"/>
      <c r="R15" s="2"/>
      <c r="S15" s="2"/>
    </row>
    <row r="16" spans="1:12" ht="26.25" customHeight="1">
      <c r="A16" s="28">
        <v>3</v>
      </c>
      <c r="B16" s="29" t="s">
        <v>36</v>
      </c>
      <c r="C16" s="30">
        <v>3</v>
      </c>
      <c r="D16" s="30">
        <v>0</v>
      </c>
      <c r="E16" s="30">
        <v>1</v>
      </c>
      <c r="F16" s="30">
        <v>2</v>
      </c>
      <c r="G16" s="30">
        <v>1</v>
      </c>
      <c r="H16" s="30">
        <v>7</v>
      </c>
      <c r="I16" s="30">
        <v>1</v>
      </c>
      <c r="J16" s="30">
        <v>-6</v>
      </c>
      <c r="K16" s="58"/>
      <c r="L16" s="58"/>
    </row>
    <row r="17" spans="1:12" ht="15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57"/>
      <c r="L17" s="58"/>
    </row>
    <row r="18" spans="1:12" ht="15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57"/>
      <c r="L18" s="58"/>
    </row>
    <row r="19" spans="1:12" ht="15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57"/>
      <c r="L19" s="58"/>
    </row>
    <row r="20" spans="1:12" ht="15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57"/>
      <c r="L20" s="58"/>
    </row>
    <row r="21" spans="1:12" ht="15.75" customHeight="1" thickBo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57"/>
      <c r="L21" s="58"/>
    </row>
    <row r="22" spans="1:12" ht="18.75" customHeight="1" thickBot="1">
      <c r="A22" s="42" t="s">
        <v>11</v>
      </c>
      <c r="B22" s="43"/>
      <c r="C22" s="43"/>
      <c r="D22" s="43"/>
      <c r="E22" s="43"/>
      <c r="F22" s="43"/>
      <c r="G22" s="43"/>
      <c r="H22" s="43"/>
      <c r="I22" s="43"/>
      <c r="J22" s="44"/>
      <c r="K22" s="58"/>
      <c r="L22" s="58"/>
    </row>
    <row r="23" spans="1:12" ht="18.75" customHeight="1">
      <c r="A23" s="45" t="s">
        <v>12</v>
      </c>
      <c r="B23" s="45"/>
      <c r="C23" s="45"/>
      <c r="D23" s="45"/>
      <c r="E23" s="45"/>
      <c r="F23" s="45"/>
      <c r="G23" s="45"/>
      <c r="H23" s="45"/>
      <c r="I23" s="45"/>
      <c r="J23" s="45"/>
      <c r="K23" s="57"/>
      <c r="L23" s="58"/>
    </row>
    <row r="24" spans="1:12" ht="12.75">
      <c r="A24" s="5" t="s">
        <v>13</v>
      </c>
      <c r="B24" s="5" t="s">
        <v>14</v>
      </c>
      <c r="C24" s="5" t="s">
        <v>15</v>
      </c>
      <c r="D24" s="5" t="s">
        <v>16</v>
      </c>
      <c r="E24" s="46" t="s">
        <v>17</v>
      </c>
      <c r="F24" s="46"/>
      <c r="G24" s="46" t="s">
        <v>18</v>
      </c>
      <c r="H24" s="46"/>
      <c r="I24" s="46" t="s">
        <v>19</v>
      </c>
      <c r="J24" s="47"/>
      <c r="K24" s="57"/>
      <c r="L24" s="58"/>
    </row>
    <row r="25" spans="1:12" ht="18.75" customHeight="1">
      <c r="A25" s="18" t="s">
        <v>37</v>
      </c>
      <c r="B25" s="9" t="s">
        <v>31</v>
      </c>
      <c r="C25" s="9" t="s">
        <v>38</v>
      </c>
      <c r="D25" s="9" t="s">
        <v>39</v>
      </c>
      <c r="E25" s="48" t="str">
        <f>B51</f>
        <v>KARACABEY GENÇLER BİR.</v>
      </c>
      <c r="F25" s="48"/>
      <c r="G25" s="48" t="str">
        <f>B54</f>
        <v>BURSA İDMAN OCAĞI</v>
      </c>
      <c r="H25" s="48"/>
      <c r="I25" s="9">
        <v>1</v>
      </c>
      <c r="J25" s="10">
        <v>1</v>
      </c>
      <c r="K25" s="57"/>
      <c r="L25" s="58"/>
    </row>
    <row r="26" spans="1:12" ht="18.75" customHeight="1">
      <c r="A26" s="18" t="s">
        <v>37</v>
      </c>
      <c r="B26" s="9" t="s">
        <v>31</v>
      </c>
      <c r="C26" s="9" t="s">
        <v>38</v>
      </c>
      <c r="D26" s="9" t="s">
        <v>30</v>
      </c>
      <c r="E26" s="48" t="str">
        <f>B52</f>
        <v>FETHİYE İDMAN YURDU</v>
      </c>
      <c r="F26" s="48"/>
      <c r="G26" s="48" t="str">
        <f>B53</f>
        <v>BUR.İNG.GENÇ YILDIZ</v>
      </c>
      <c r="H26" s="48"/>
      <c r="I26" s="9">
        <v>4</v>
      </c>
      <c r="J26" s="10">
        <v>1</v>
      </c>
      <c r="K26" s="57"/>
      <c r="L26" s="58"/>
    </row>
    <row r="27" spans="1:12" ht="18.75" customHeight="1">
      <c r="A27" s="45" t="s">
        <v>20</v>
      </c>
      <c r="B27" s="45"/>
      <c r="C27" s="45"/>
      <c r="D27" s="45"/>
      <c r="E27" s="45"/>
      <c r="F27" s="45"/>
      <c r="G27" s="45"/>
      <c r="H27" s="45"/>
      <c r="I27" s="45"/>
      <c r="J27" s="45"/>
      <c r="K27" s="57"/>
      <c r="L27" s="58"/>
    </row>
    <row r="28" spans="1:12" ht="12.75">
      <c r="A28" s="5" t="s">
        <v>13</v>
      </c>
      <c r="B28" s="5" t="s">
        <v>14</v>
      </c>
      <c r="C28" s="5" t="s">
        <v>15</v>
      </c>
      <c r="D28" s="5" t="s">
        <v>16</v>
      </c>
      <c r="E28" s="46" t="s">
        <v>17</v>
      </c>
      <c r="F28" s="46"/>
      <c r="G28" s="46" t="s">
        <v>18</v>
      </c>
      <c r="H28" s="46"/>
      <c r="I28" s="46" t="s">
        <v>19</v>
      </c>
      <c r="J28" s="47"/>
      <c r="K28" s="57"/>
      <c r="L28" s="58"/>
    </row>
    <row r="29" spans="1:12" ht="18.75" customHeight="1">
      <c r="A29" s="18" t="s">
        <v>40</v>
      </c>
      <c r="B29" s="9" t="s">
        <v>31</v>
      </c>
      <c r="C29" s="9" t="s">
        <v>41</v>
      </c>
      <c r="D29" s="9" t="s">
        <v>39</v>
      </c>
      <c r="E29" s="48" t="str">
        <f>G25</f>
        <v>BURSA İDMAN OCAĞI</v>
      </c>
      <c r="F29" s="48"/>
      <c r="G29" s="48" t="str">
        <f>E26</f>
        <v>FETHİYE İDMAN YURDU</v>
      </c>
      <c r="H29" s="48"/>
      <c r="I29" s="9">
        <v>0</v>
      </c>
      <c r="J29" s="10">
        <v>2</v>
      </c>
      <c r="K29" s="57"/>
      <c r="L29" s="58"/>
    </row>
    <row r="30" spans="1:12" ht="18.75" customHeight="1">
      <c r="A30" s="18" t="s">
        <v>40</v>
      </c>
      <c r="B30" s="9" t="s">
        <v>31</v>
      </c>
      <c r="C30" s="9" t="s">
        <v>41</v>
      </c>
      <c r="D30" s="9" t="s">
        <v>30</v>
      </c>
      <c r="E30" s="48" t="str">
        <f>G26</f>
        <v>BUR.İNG.GENÇ YILDIZ</v>
      </c>
      <c r="F30" s="48"/>
      <c r="G30" s="48" t="str">
        <f>E25</f>
        <v>KARACABEY GENÇLER BİR.</v>
      </c>
      <c r="H30" s="48"/>
      <c r="I30" s="9">
        <v>3</v>
      </c>
      <c r="J30" s="10">
        <v>0</v>
      </c>
      <c r="K30" s="57"/>
      <c r="L30" s="58"/>
    </row>
    <row r="31" spans="1:12" ht="18.75" customHeight="1">
      <c r="A31" s="45" t="s">
        <v>21</v>
      </c>
      <c r="B31" s="45"/>
      <c r="C31" s="45"/>
      <c r="D31" s="45"/>
      <c r="E31" s="45"/>
      <c r="F31" s="45"/>
      <c r="G31" s="45"/>
      <c r="H31" s="45"/>
      <c r="I31" s="45"/>
      <c r="J31" s="45"/>
      <c r="K31" s="57"/>
      <c r="L31" s="58"/>
    </row>
    <row r="32" spans="1:12" ht="12.75">
      <c r="A32" s="5" t="s">
        <v>13</v>
      </c>
      <c r="B32" s="5" t="s">
        <v>14</v>
      </c>
      <c r="C32" s="5" t="s">
        <v>15</v>
      </c>
      <c r="D32" s="5" t="s">
        <v>16</v>
      </c>
      <c r="E32" s="46" t="s">
        <v>17</v>
      </c>
      <c r="F32" s="46"/>
      <c r="G32" s="46" t="s">
        <v>18</v>
      </c>
      <c r="H32" s="46"/>
      <c r="I32" s="46" t="s">
        <v>19</v>
      </c>
      <c r="J32" s="47"/>
      <c r="K32" s="57"/>
      <c r="L32" s="58"/>
    </row>
    <row r="33" spans="1:12" ht="18.75" customHeight="1">
      <c r="A33" s="18" t="s">
        <v>42</v>
      </c>
      <c r="B33" s="9" t="s">
        <v>44</v>
      </c>
      <c r="C33" s="9" t="s">
        <v>43</v>
      </c>
      <c r="D33" s="9" t="s">
        <v>39</v>
      </c>
      <c r="E33" s="48" t="str">
        <f>G30</f>
        <v>KARACABEY GENÇLER BİR.</v>
      </c>
      <c r="F33" s="48"/>
      <c r="G33" s="48" t="str">
        <f>G29</f>
        <v>FETHİYE İDMAN YURDU</v>
      </c>
      <c r="H33" s="48"/>
      <c r="I33" s="9">
        <v>0</v>
      </c>
      <c r="J33" s="9">
        <v>3</v>
      </c>
      <c r="K33" s="57"/>
      <c r="L33" s="58"/>
    </row>
    <row r="34" spans="1:12" ht="18.75" customHeight="1">
      <c r="A34" s="18" t="s">
        <v>45</v>
      </c>
      <c r="B34" s="9" t="s">
        <v>31</v>
      </c>
      <c r="C34" s="9" t="s">
        <v>43</v>
      </c>
      <c r="D34" s="9" t="s">
        <v>39</v>
      </c>
      <c r="E34" s="48" t="str">
        <f>E30</f>
        <v>BUR.İNG.GENÇ YILDIZ</v>
      </c>
      <c r="F34" s="48"/>
      <c r="G34" s="48" t="str">
        <f>E29</f>
        <v>BURSA İDMAN OCAĞI</v>
      </c>
      <c r="H34" s="48"/>
      <c r="I34" s="9">
        <v>2</v>
      </c>
      <c r="J34" s="9">
        <v>0</v>
      </c>
      <c r="K34" s="57"/>
      <c r="L34" s="58"/>
    </row>
    <row r="35" spans="1:12" ht="18.75" customHeight="1">
      <c r="A35" s="49" t="s">
        <v>22</v>
      </c>
      <c r="B35" s="49"/>
      <c r="C35" s="49"/>
      <c r="D35" s="49"/>
      <c r="E35" s="49"/>
      <c r="F35" s="49"/>
      <c r="G35" s="49"/>
      <c r="H35" s="49"/>
      <c r="I35" s="49"/>
      <c r="J35" s="49"/>
      <c r="K35" s="58"/>
      <c r="L35" s="58"/>
    </row>
    <row r="36" spans="1:12" ht="18.75" customHeight="1">
      <c r="A36" s="50" t="s">
        <v>23</v>
      </c>
      <c r="B36" s="50"/>
      <c r="C36" s="50"/>
      <c r="D36" s="50"/>
      <c r="E36" s="50"/>
      <c r="F36" s="50"/>
      <c r="G36" s="50"/>
      <c r="H36" s="50"/>
      <c r="I36" s="50"/>
      <c r="J36" s="50"/>
      <c r="K36" s="58"/>
      <c r="L36" s="58"/>
    </row>
    <row r="37" spans="1:12" ht="12.75">
      <c r="A37" s="16" t="s">
        <v>13</v>
      </c>
      <c r="B37" s="16" t="s">
        <v>14</v>
      </c>
      <c r="C37" s="16" t="s">
        <v>15</v>
      </c>
      <c r="D37" s="16" t="s">
        <v>16</v>
      </c>
      <c r="E37" s="51" t="s">
        <v>17</v>
      </c>
      <c r="F37" s="51"/>
      <c r="G37" s="51" t="s">
        <v>18</v>
      </c>
      <c r="H37" s="51"/>
      <c r="I37" s="51" t="s">
        <v>19</v>
      </c>
      <c r="J37" s="51"/>
      <c r="K37" s="58"/>
      <c r="L37" s="58"/>
    </row>
    <row r="38" spans="1:12" ht="18.75" customHeight="1">
      <c r="A38" s="17"/>
      <c r="B38" s="17"/>
      <c r="C38" s="17"/>
      <c r="D38" s="17"/>
      <c r="E38" s="52" t="str">
        <f>G25</f>
        <v>BURSA İDMAN OCAĞI</v>
      </c>
      <c r="F38" s="52"/>
      <c r="G38" s="52" t="str">
        <f>E25</f>
        <v>KARACABEY GENÇLER BİR.</v>
      </c>
      <c r="H38" s="52"/>
      <c r="I38" s="17"/>
      <c r="J38" s="17"/>
      <c r="K38" s="58"/>
      <c r="L38" s="58"/>
    </row>
    <row r="39" spans="1:12" ht="18.75" customHeight="1">
      <c r="A39" s="17"/>
      <c r="B39" s="17"/>
      <c r="C39" s="17"/>
      <c r="D39" s="17"/>
      <c r="E39" s="52" t="str">
        <f>G26</f>
        <v>BUR.İNG.GENÇ YILDIZ</v>
      </c>
      <c r="F39" s="52"/>
      <c r="G39" s="52" t="str">
        <f>E26</f>
        <v>FETHİYE İDMAN YURDU</v>
      </c>
      <c r="H39" s="52"/>
      <c r="I39" s="17"/>
      <c r="J39" s="17"/>
      <c r="K39" s="58"/>
      <c r="L39" s="58"/>
    </row>
    <row r="40" spans="1:12" ht="18.75" customHeight="1">
      <c r="A40" s="50" t="s">
        <v>24</v>
      </c>
      <c r="B40" s="50"/>
      <c r="C40" s="50"/>
      <c r="D40" s="50"/>
      <c r="E40" s="50"/>
      <c r="F40" s="50"/>
      <c r="G40" s="50"/>
      <c r="H40" s="50"/>
      <c r="I40" s="50"/>
      <c r="J40" s="50"/>
      <c r="K40" s="58"/>
      <c r="L40" s="58"/>
    </row>
    <row r="41" spans="1:12" ht="12.75">
      <c r="A41" s="16" t="s">
        <v>13</v>
      </c>
      <c r="B41" s="16" t="s">
        <v>14</v>
      </c>
      <c r="C41" s="16" t="s">
        <v>15</v>
      </c>
      <c r="D41" s="16" t="s">
        <v>16</v>
      </c>
      <c r="E41" s="51" t="s">
        <v>17</v>
      </c>
      <c r="F41" s="51"/>
      <c r="G41" s="51" t="s">
        <v>18</v>
      </c>
      <c r="H41" s="51"/>
      <c r="I41" s="51" t="s">
        <v>19</v>
      </c>
      <c r="J41" s="51"/>
      <c r="K41" s="58"/>
      <c r="L41" s="58"/>
    </row>
    <row r="42" spans="1:12" ht="18.75" customHeight="1">
      <c r="A42" s="17"/>
      <c r="B42" s="17"/>
      <c r="C42" s="17"/>
      <c r="D42" s="17"/>
      <c r="E42" s="52" t="str">
        <f>G29</f>
        <v>FETHİYE İDMAN YURDU</v>
      </c>
      <c r="F42" s="52"/>
      <c r="G42" s="52" t="str">
        <f>E29</f>
        <v>BURSA İDMAN OCAĞI</v>
      </c>
      <c r="H42" s="52"/>
      <c r="I42" s="17"/>
      <c r="J42" s="17"/>
      <c r="K42" s="58"/>
      <c r="L42" s="58"/>
    </row>
    <row r="43" spans="1:12" ht="18.75" customHeight="1">
      <c r="A43" s="17"/>
      <c r="B43" s="17"/>
      <c r="C43" s="17"/>
      <c r="D43" s="17"/>
      <c r="E43" s="52" t="str">
        <f>G30</f>
        <v>KARACABEY GENÇLER BİR.</v>
      </c>
      <c r="F43" s="52"/>
      <c r="G43" s="52" t="str">
        <f>E30</f>
        <v>BUR.İNG.GENÇ YILDIZ</v>
      </c>
      <c r="H43" s="52"/>
      <c r="I43" s="17"/>
      <c r="J43" s="17"/>
      <c r="K43" s="58"/>
      <c r="L43" s="58"/>
    </row>
    <row r="44" spans="1:12" ht="18.75" customHeight="1">
      <c r="A44" s="50" t="s">
        <v>25</v>
      </c>
      <c r="B44" s="50"/>
      <c r="C44" s="50"/>
      <c r="D44" s="50"/>
      <c r="E44" s="50"/>
      <c r="F44" s="50"/>
      <c r="G44" s="50"/>
      <c r="H44" s="50"/>
      <c r="I44" s="50"/>
      <c r="J44" s="50"/>
      <c r="K44" s="58"/>
      <c r="L44" s="58"/>
    </row>
    <row r="45" spans="1:12" ht="12.75">
      <c r="A45" s="16" t="s">
        <v>13</v>
      </c>
      <c r="B45" s="16" t="s">
        <v>14</v>
      </c>
      <c r="C45" s="16" t="s">
        <v>15</v>
      </c>
      <c r="D45" s="16" t="s">
        <v>16</v>
      </c>
      <c r="E45" s="51" t="s">
        <v>17</v>
      </c>
      <c r="F45" s="51"/>
      <c r="G45" s="51" t="s">
        <v>18</v>
      </c>
      <c r="H45" s="51"/>
      <c r="I45" s="51" t="s">
        <v>19</v>
      </c>
      <c r="J45" s="51"/>
      <c r="K45" s="58"/>
      <c r="L45" s="58"/>
    </row>
    <row r="46" spans="1:12" ht="18.75" customHeight="1">
      <c r="A46" s="17"/>
      <c r="B46" s="17"/>
      <c r="C46" s="17"/>
      <c r="D46" s="17"/>
      <c r="E46" s="52" t="str">
        <f>G33</f>
        <v>FETHİYE İDMAN YURDU</v>
      </c>
      <c r="F46" s="52"/>
      <c r="G46" s="52" t="str">
        <f>E33</f>
        <v>KARACABEY GENÇLER BİR.</v>
      </c>
      <c r="H46" s="52"/>
      <c r="I46" s="17"/>
      <c r="J46" s="17"/>
      <c r="K46" s="58"/>
      <c r="L46" s="58"/>
    </row>
    <row r="47" spans="1:12" ht="18.75" customHeight="1">
      <c r="A47" s="17"/>
      <c r="B47" s="17"/>
      <c r="C47" s="17"/>
      <c r="D47" s="17"/>
      <c r="E47" s="52" t="str">
        <f>G34</f>
        <v>BURSA İDMAN OCAĞI</v>
      </c>
      <c r="F47" s="52"/>
      <c r="G47" s="52" t="str">
        <f>E34</f>
        <v>BUR.İNG.GENÇ YILDIZ</v>
      </c>
      <c r="H47" s="52"/>
      <c r="I47" s="17"/>
      <c r="J47" s="17"/>
      <c r="K47" s="58"/>
      <c r="L47" s="58"/>
    </row>
    <row r="48" spans="1:12" s="3" customFormat="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6" ht="16.5" customHeight="1">
      <c r="A49" s="53" t="s">
        <v>0</v>
      </c>
      <c r="B49" s="54"/>
      <c r="C49" s="54"/>
      <c r="D49" s="54"/>
      <c r="E49" s="54"/>
      <c r="F49" s="54"/>
      <c r="G49" s="54"/>
      <c r="H49" s="54"/>
      <c r="I49" s="54"/>
      <c r="J49" s="54"/>
      <c r="K49" s="55" t="s">
        <v>26</v>
      </c>
      <c r="L49" s="55"/>
      <c r="M49" s="14"/>
      <c r="N49" s="14"/>
      <c r="O49" s="6"/>
      <c r="P49" s="6"/>
    </row>
    <row r="50" spans="1:12" ht="15">
      <c r="A50" s="20" t="s">
        <v>1</v>
      </c>
      <c r="B50" s="21" t="s">
        <v>2</v>
      </c>
      <c r="C50" s="22" t="s">
        <v>3</v>
      </c>
      <c r="D50" s="22" t="s">
        <v>4</v>
      </c>
      <c r="E50" s="22" t="s">
        <v>5</v>
      </c>
      <c r="F50" s="22" t="s">
        <v>6</v>
      </c>
      <c r="G50" s="22" t="s">
        <v>7</v>
      </c>
      <c r="H50" s="22" t="s">
        <v>8</v>
      </c>
      <c r="I50" s="22" t="s">
        <v>9</v>
      </c>
      <c r="J50" s="22" t="s">
        <v>10</v>
      </c>
      <c r="K50" s="23" t="s">
        <v>27</v>
      </c>
      <c r="L50" s="23" t="s">
        <v>28</v>
      </c>
    </row>
    <row r="51" spans="1:19" ht="26.25" customHeight="1">
      <c r="A51" s="24">
        <v>1</v>
      </c>
      <c r="B51" s="25" t="s">
        <v>36</v>
      </c>
      <c r="C51" s="26">
        <f>(D51+E51+F51)</f>
        <v>3</v>
      </c>
      <c r="D51" s="26">
        <f>(IF(I25="",0,(IF(I25&gt;J25,1,0))))+(IF(J30="",0,(IF(J30&gt;I30,1,0))))+(IF(I33="",0,(IF(I33&gt;J33,1,0))))+(IF(J38="",0,(IF(J38&gt;I38,1,0))))+(IF(I43="",0,(IF(I43&gt;J43,1,0))))+(IF(J46="",0,(IF(J46&gt;I46,1,0))))</f>
        <v>0</v>
      </c>
      <c r="E51" s="26">
        <f>(IF(I25="",0,(IF(I25=J25,1,0))))+(IF(J30="",0,(IF(J30=I30,1,0))))+(IF(I33="",0,(IF(I33=J33,1,0))))+(IF(J38="",0,(IF(J38=I38,1,0))))+(IF(I43="",0,(IF(I43=J43,1,0))))+(IF(J46="",0,(IF(J46=I46,1,0))))</f>
        <v>1</v>
      </c>
      <c r="F51" s="26">
        <f>(IF(I25="",0,(IF(I25&lt;J25,1,0))))+(IF(J30="",0,(IF(J30&lt;I30,1,0))))+(IF(I33="",0,(IF(I33&lt;J33,1,0))))+(IF(J38="",0,(IF(J38&lt;I38,1,0))))+(IF(I43="",0,(IF(I43&lt;J43,1,0))))+(IF(J46="",0,(IF(J46&lt;I46,1,0))))</f>
        <v>2</v>
      </c>
      <c r="G51" s="26">
        <f>(I25+J30+I33+J38+I43+J46)</f>
        <v>1</v>
      </c>
      <c r="H51" s="26">
        <f>(J25+I30+J33+I38+J43+I46)</f>
        <v>7</v>
      </c>
      <c r="I51" s="26">
        <f>(D51*3)+E51+K51-L51</f>
        <v>1</v>
      </c>
      <c r="J51" s="26">
        <f>G51-H51</f>
        <v>-6</v>
      </c>
      <c r="K51" s="27"/>
      <c r="L51" s="27"/>
      <c r="N51" s="2"/>
      <c r="O51" s="2"/>
      <c r="P51" s="2"/>
      <c r="Q51" s="2"/>
      <c r="R51" s="2"/>
      <c r="S51" s="2"/>
    </row>
    <row r="52" spans="1:19" ht="26.25" customHeight="1">
      <c r="A52" s="24">
        <v>2</v>
      </c>
      <c r="B52" s="25" t="s">
        <v>33</v>
      </c>
      <c r="C52" s="26">
        <f>(D52+E52+F52)</f>
        <v>3</v>
      </c>
      <c r="D52" s="26">
        <f>(IF(I26="",0,(IF(I26&gt;J26,1,0))))+(IF(J29="",0,(IF(J29&gt;I29,1,0))))+(IF(J33="",0,(IF(J33&gt;I33,1,0))))+(IF(J39="",0,(IF(J39&gt;I39,1,0))))+(IF(I42="",0,(IF(I42&gt;J42,1,0))))+(IF(I46="",0,(IF(I46&gt;J46,1,0))))</f>
        <v>3</v>
      </c>
      <c r="E52" s="26">
        <f>(IF(I26="",0,(IF(I26=J26,1,0))))+(IF(J29="",0,(IF(J29=I29,1,0))))+(IF(J33="",0,(IF(J33=I33,1,0))))+(IF(J39="",0,(IF(J39=I39,1,0))))+(IF(I42="",0,(IF(I42=J42,1,0))))+(IF(I46="",0,(IF(I46=J46,1,0))))</f>
        <v>0</v>
      </c>
      <c r="F52" s="26">
        <f>(IF(I26="",0,(IF(I26&lt;J26,1,0))))+(IF(J29="",0,(IF(J29&lt;I29,1,0))))+(IF(J33="",0,(IF(J33&lt;I33,1,0))))+(IF(J39="",0,(IF(J39&lt;I39,1,0))))+(IF(I42="",0,(IF(I42&lt;J42,1,0))))+(IF(I46="",0,(IF(I46&lt;J46,1,0))))</f>
        <v>0</v>
      </c>
      <c r="G52" s="26">
        <f>(I26+J29+J33+J39+I42+I46)</f>
        <v>9</v>
      </c>
      <c r="H52" s="26">
        <f>(J26+I29+I33+I39+J42+J46)</f>
        <v>1</v>
      </c>
      <c r="I52" s="26">
        <f>(D52*3)+E52+K52-L52</f>
        <v>9</v>
      </c>
      <c r="J52" s="26">
        <f>G52-H52</f>
        <v>8</v>
      </c>
      <c r="K52" s="27"/>
      <c r="L52" s="27"/>
      <c r="N52" s="2"/>
      <c r="O52" s="7"/>
      <c r="P52" s="7"/>
      <c r="Q52" s="7"/>
      <c r="R52" s="8"/>
      <c r="S52" s="7"/>
    </row>
    <row r="53" spans="1:19" ht="26.25" customHeight="1">
      <c r="A53" s="24">
        <v>3</v>
      </c>
      <c r="B53" s="25" t="s">
        <v>35</v>
      </c>
      <c r="C53" s="26">
        <f>(D53+E53+F53)</f>
        <v>3</v>
      </c>
      <c r="D53" s="26">
        <f>(IF(J26="",0,(IF(J26&gt;I26,1,0))))+(IF(I30="",0,(IF(I30&gt;J30,1,0))))+(IF(I34="",0,(IF(I34&gt;J34,1,0))))+(IF(I39="",0,(IF(I39&gt;J39,1,0))))+(IF(J43="",0,(IF(J43&gt;I43,1,0))))+(IF(J47="",0,(IF(J47&gt;I47,1,0))))</f>
        <v>2</v>
      </c>
      <c r="E53" s="26">
        <f>(IF(J26="",0,(IF(J26=I26,1,0))))+(IF(I30="",0,(IF(I30=J30,1,0))))+(IF(I34="",0,(IF(I34=J34,1,0))))+(IF(I39="",0,(IF(I39=J39,1,0))))+(IF(J43="",0,(IF(J43=I43,1,0))))+(IF(J47="",0,(IF(J47=I47,1,0))))</f>
        <v>0</v>
      </c>
      <c r="F53" s="26">
        <f>(IF(J26="",0,(IF(J26&lt;I26,1,0))))+(IF(I30="",0,(IF(I30&lt;J30,1,0))))+(IF(I34="",0,(IF(I34&lt;J34,1,0))))+(IF(I39="",0,(IF(I39&lt;J39,1,0))))+(IF(J43="",0,(IF(J43&lt;I43,1,0))))+(IF(J47="",0,(IF(J47&lt;I47,1,0))))</f>
        <v>1</v>
      </c>
      <c r="G53" s="26">
        <f>(J26+I30+I34+I39+J43+J47)</f>
        <v>6</v>
      </c>
      <c r="H53" s="26">
        <f>(I26+J30+J34+J39+I43+I47)</f>
        <v>4</v>
      </c>
      <c r="I53" s="26">
        <f>(D53*3)+E53+K53-L53</f>
        <v>6</v>
      </c>
      <c r="J53" s="26">
        <f>G53-H53</f>
        <v>2</v>
      </c>
      <c r="K53" s="27"/>
      <c r="L53" s="27"/>
      <c r="N53" s="2"/>
      <c r="O53" s="2"/>
      <c r="P53" s="2"/>
      <c r="Q53" s="2"/>
      <c r="R53" s="2"/>
      <c r="S53" s="2"/>
    </row>
    <row r="54" spans="1:12" ht="26.25" customHeight="1">
      <c r="A54" s="24">
        <v>4</v>
      </c>
      <c r="B54" s="25" t="s">
        <v>34</v>
      </c>
      <c r="C54" s="26">
        <f>(D54+E54+F54)</f>
        <v>3</v>
      </c>
      <c r="D54" s="26">
        <f>(IF(J25="",0,(IF(J25&gt;I25,1,0))))+(IF(I29="",0,(IF(I29&gt;J29,1,0))))+(IF(J34="",0,(IF(J34&gt;I34,1,0))))+(IF(I38="",0,(IF(I38&gt;J38,1,0))))+(IF(J42="",0,(IF(J42&gt;I42,1,0))))+(IF(I47="",0,(IF(I47&gt;J47,1,0))))</f>
        <v>0</v>
      </c>
      <c r="E54" s="26">
        <f>(IF(J25="",0,(IF(J25=I25,1,0))))+(IF(I29="",0,(IF(I29=J29,1,0))))+(IF(J34="",0,(IF(J34=I34,1,0))))+(IF(I38="",0,(IF(I38=J38,1,0))))+(IF(J42="",0,(IF(J42=I42,1,0))))+(IF(I47="",0,(IF(I47=J47,1,0))))</f>
        <v>1</v>
      </c>
      <c r="F54" s="26">
        <f>(IF(J25="",0,(IF(J25&lt;I25,1,0))))+(IF(I29="",0,(IF(I29&lt;J29,1,0))))+(IF(J34="",0,(IF(J34&lt;I34,1,0))))+(IF(I38="",0,(IF(I38&lt;J38,1,0))))+(IF(J42="",0,(IF(J42&lt;I42,1,0))))+(IF(I47="",0,(IF(I47&lt;J47,1,0))))</f>
        <v>2</v>
      </c>
      <c r="G54" s="26">
        <f>(J25+I29+J34+I38+J42+I47)</f>
        <v>1</v>
      </c>
      <c r="H54" s="26">
        <f>(I25+J29+I34+J38+I42+J47)</f>
        <v>5</v>
      </c>
      <c r="I54" s="26">
        <f>(D54*3)+E54+K54-L54</f>
        <v>1</v>
      </c>
      <c r="J54" s="26">
        <f>G54-H54</f>
        <v>-4</v>
      </c>
      <c r="K54" s="27"/>
      <c r="L54" s="27"/>
    </row>
    <row r="55" spans="1:12" s="3" customFormat="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ht="12.75" hidden="1"/>
  </sheetData>
  <sheetProtection password="904E" sheet="1" formatCells="0" sort="0"/>
  <mergeCells count="64">
    <mergeCell ref="A1:J8"/>
    <mergeCell ref="K10:L47"/>
    <mergeCell ref="K1:L8"/>
    <mergeCell ref="E46:F46"/>
    <mergeCell ref="G46:H46"/>
    <mergeCell ref="E47:F47"/>
    <mergeCell ref="G47:H47"/>
    <mergeCell ref="A40:J40"/>
    <mergeCell ref="E41:F41"/>
    <mergeCell ref="G41:H41"/>
    <mergeCell ref="A49:J49"/>
    <mergeCell ref="K49:L49"/>
    <mergeCell ref="E43:F43"/>
    <mergeCell ref="G43:H43"/>
    <mergeCell ref="A44:J44"/>
    <mergeCell ref="E45:F45"/>
    <mergeCell ref="G45:H45"/>
    <mergeCell ref="I45:J45"/>
    <mergeCell ref="I41:J41"/>
    <mergeCell ref="E42:F42"/>
    <mergeCell ref="G42:H42"/>
    <mergeCell ref="E37:F37"/>
    <mergeCell ref="G37:H37"/>
    <mergeCell ref="I37:J37"/>
    <mergeCell ref="E38:F38"/>
    <mergeCell ref="G38:H38"/>
    <mergeCell ref="E39:F39"/>
    <mergeCell ref="G39:H39"/>
    <mergeCell ref="E33:F33"/>
    <mergeCell ref="G33:H33"/>
    <mergeCell ref="E34:F34"/>
    <mergeCell ref="G34:H34"/>
    <mergeCell ref="A35:J35"/>
    <mergeCell ref="A36:J36"/>
    <mergeCell ref="E29:F29"/>
    <mergeCell ref="G29:H29"/>
    <mergeCell ref="E30:F30"/>
    <mergeCell ref="G30:H30"/>
    <mergeCell ref="A31:J31"/>
    <mergeCell ref="E32:F32"/>
    <mergeCell ref="G32:H32"/>
    <mergeCell ref="I32:J32"/>
    <mergeCell ref="E25:F25"/>
    <mergeCell ref="G25:H25"/>
    <mergeCell ref="E26:F26"/>
    <mergeCell ref="G26:H26"/>
    <mergeCell ref="A27:J27"/>
    <mergeCell ref="E28:F28"/>
    <mergeCell ref="G28:H28"/>
    <mergeCell ref="I28:J28"/>
    <mergeCell ref="A19:J19"/>
    <mergeCell ref="A20:J20"/>
    <mergeCell ref="A21:J21"/>
    <mergeCell ref="A22:J22"/>
    <mergeCell ref="A23:J23"/>
    <mergeCell ref="E24:F24"/>
    <mergeCell ref="G24:H24"/>
    <mergeCell ref="I24:J24"/>
    <mergeCell ref="A9:J9"/>
    <mergeCell ref="K9:L9"/>
    <mergeCell ref="A10:J10"/>
    <mergeCell ref="A11:J11"/>
    <mergeCell ref="A17:J17"/>
    <mergeCell ref="A18:J18"/>
  </mergeCells>
  <hyperlinks>
    <hyperlink ref="K9:L9" location="'&lt;&lt;&lt;&lt;&lt;&lt;&lt;GİRİŞ&gt;&gt;&gt;&gt;&gt;&gt;&gt;&gt;'!A1" display="GİRİŞ"/>
  </hyperlinks>
  <printOptions/>
  <pageMargins left="0.85" right="0.37" top="0.43000000000000005" bottom="0.44" header="0.32" footer="0.26"/>
  <pageSetup horizontalDpi="1200" verticalDpi="12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GKCW</dc:creator>
  <cp:keywords/>
  <dc:description/>
  <cp:lastModifiedBy>DELL</cp:lastModifiedBy>
  <cp:lastPrinted>2023-12-25T10:12:00Z</cp:lastPrinted>
  <dcterms:created xsi:type="dcterms:W3CDTF">2013-07-12T11:39:16Z</dcterms:created>
  <dcterms:modified xsi:type="dcterms:W3CDTF">2024-01-03T08:38:37Z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8ED10594502045BC833F26A2C508AAC1</vt:lpwstr>
  </property>
  <property fmtid="{D5CDD505-2E9C-101B-9397-08002B2CF9AE}" pid="3" name="KSOProductBuildVer">
    <vt:lpwstr>1055-11.2.0.10258</vt:lpwstr>
  </property>
</Properties>
</file>